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wnloads\"/>
    </mc:Choice>
  </mc:AlternateContent>
  <xr:revisionPtr revIDLastSave="0" documentId="13_ncr:1_{514FC5A2-A874-44E5-BAC9-60B6167923AF}" xr6:coauthVersionLast="46" xr6:coauthVersionMax="46" xr10:uidLastSave="{00000000-0000-0000-0000-000000000000}"/>
  <bookViews>
    <workbookView xWindow="-120" yWindow="-120" windowWidth="29040" windowHeight="15840" activeTab="7" xr2:uid="{00000000-000D-0000-FFFF-FFFF00000000}"/>
  </bookViews>
  <sheets>
    <sheet name="사용 가이드" sheetId="4" r:id="rId1"/>
    <sheet name="7강 구매리스트" sheetId="1" r:id="rId2"/>
    <sheet name="예산 트래커" sheetId="2" r:id="rId3"/>
    <sheet name="컨셉_약점 추천" sheetId="3" r:id="rId4"/>
    <sheet name="예산별 우선순위" sheetId="5" r:id="rId5"/>
    <sheet name="후회템 TOP10" sheetId="6" r:id="rId6"/>
    <sheet name="컨셉별 구매 추천" sheetId="7" r:id="rId7"/>
    <sheet name="구매 판정 요약" sheetId="8" r:id="rId8"/>
  </sheets>
  <calcPr calcId="191029"/>
</workbook>
</file>

<file path=xl/calcChain.xml><?xml version="1.0" encoding="utf-8"?>
<calcChain xmlns="http://schemas.openxmlformats.org/spreadsheetml/2006/main">
  <c r="B4" i="8" l="1"/>
  <c r="B6" i="5"/>
  <c r="B5" i="5"/>
  <c r="B4" i="5"/>
  <c r="B15" i="2"/>
  <c r="D14" i="2"/>
  <c r="B14" i="2"/>
  <c r="F14" i="2" s="1"/>
  <c r="D11" i="2"/>
  <c r="D10" i="2"/>
  <c r="D9" i="2"/>
  <c r="D8" i="2"/>
  <c r="D7" i="2"/>
  <c r="D6" i="2"/>
  <c r="D5" i="2"/>
  <c r="D4" i="2"/>
  <c r="B56" i="1"/>
  <c r="B8" i="8" s="1"/>
  <c r="B55" i="1"/>
  <c r="B7" i="8" s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B52" i="1" s="1"/>
  <c r="B53" i="1" l="1"/>
  <c r="B6" i="8" s="1"/>
  <c r="B54" i="1"/>
  <c r="B9" i="8" s="1"/>
  <c r="B5" i="8"/>
</calcChain>
</file>

<file path=xl/sharedStrings.xml><?xml version="1.0" encoding="utf-8"?>
<sst xmlns="http://schemas.openxmlformats.org/spreadsheetml/2006/main" count="578" uniqueCount="378">
  <si>
    <t>7강 적용 구매 목록 (가성비 인테리어: 아낄 것 vs 아끼지 말 것)</t>
  </si>
  <si>
    <t>노란색 셀만 입력/선택하세요. ‘필수’부터 채우고, 예산이 남으면 P2(있으면 좋음)로 확장합니다.</t>
  </si>
  <si>
    <t>숙소 프로필(선택)</t>
  </si>
  <si>
    <t>항목</t>
  </si>
  <si>
    <t>값(입력)</t>
  </si>
  <si>
    <t>숙소 형태</t>
  </si>
  <si>
    <t>최대 인원</t>
  </si>
  <si>
    <t>침대 구성(예: Q1/S1)</t>
  </si>
  <si>
    <t>숙소 컨셉</t>
  </si>
  <si>
    <t>미정</t>
  </si>
  <si>
    <t>약점(예: 오르막/소음/노후)</t>
  </si>
  <si>
    <t>구매 리스트</t>
  </si>
  <si>
    <t>대분류</t>
  </si>
  <si>
    <t>세부분류</t>
  </si>
  <si>
    <t>품목</t>
  </si>
  <si>
    <t>우선순위</t>
  </si>
  <si>
    <t>구매유형</t>
  </si>
  <si>
    <t>수량</t>
  </si>
  <si>
    <t>권장 스펙/기준</t>
  </si>
  <si>
    <t>예상단가</t>
  </si>
  <si>
    <t>예상합계</t>
  </si>
  <si>
    <t>구매처 힌트</t>
  </si>
  <si>
    <t>선정/운영 메모</t>
  </si>
  <si>
    <t>구매상태</t>
  </si>
  <si>
    <t>필수</t>
  </si>
  <si>
    <t>가전</t>
  </si>
  <si>
    <t>냉장고</t>
  </si>
  <si>
    <t>중고가능</t>
  </si>
  <si>
    <t>소음 적은 비교적 최신(너무 낡은 제품 지양)</t>
  </si>
  <si>
    <t>당근/중고+용달</t>
  </si>
  <si>
    <t>밤 소음 민원 방지(운영 리스크)</t>
  </si>
  <si>
    <t>미구매</t>
  </si>
  <si>
    <t>세탁기</t>
  </si>
  <si>
    <t>가능하면 대용량(운영/게스트 만족)</t>
  </si>
  <si>
    <t>당근/중고</t>
  </si>
  <si>
    <t>장박/가족 수요에 유리</t>
  </si>
  <si>
    <t>건조기</t>
  </si>
  <si>
    <t>P1(강추)</t>
  </si>
  <si>
    <t>가능하면 대용량, 공간 없으면 건조대 대체</t>
  </si>
  <si>
    <t>침구 회전 속도↑</t>
  </si>
  <si>
    <t>전자레인지</t>
  </si>
  <si>
    <t>새상품</t>
  </si>
  <si>
    <t>중저가 신품 권장(중고 냄새 리스크)</t>
  </si>
  <si>
    <t>쿠팡/마트</t>
  </si>
  <si>
    <t>냄새/위생 민원 방지</t>
  </si>
  <si>
    <t>에어컨</t>
  </si>
  <si>
    <t>가능하면 공간별(방/거실). 어려우면 서큘레이터 보강</t>
  </si>
  <si>
    <t>설치업체/중고</t>
  </si>
  <si>
    <t>여름 문의 폭탄 방지</t>
  </si>
  <si>
    <t>인덕션/하이라이트</t>
  </si>
  <si>
    <t>가스레인지보다 안전(화재 리스크↓)</t>
  </si>
  <si>
    <t>쿠팡/오프라인</t>
  </si>
  <si>
    <t>화재/보험 리스크 감소</t>
  </si>
  <si>
    <t>통신</t>
  </si>
  <si>
    <t>Wi‑Fi 공유기</t>
  </si>
  <si>
    <t>최소 500Mbps급 환경 권장</t>
  </si>
  <si>
    <t>통신사/쿠팡</t>
  </si>
  <si>
    <t>속도는 후기/업무수요 직결</t>
  </si>
  <si>
    <t>아끼지말것</t>
  </si>
  <si>
    <t>침실</t>
  </si>
  <si>
    <t>매트리스</t>
  </si>
  <si>
    <t>무조건 새제품, 가능하면 퀸 사이즈</t>
  </si>
  <si>
    <t>온라인/브랜드</t>
  </si>
  <si>
    <t>후기/재방문 좌우. 중고 금지</t>
  </si>
  <si>
    <t>침구 세트(이불/커버/시트)</t>
  </si>
  <si>
    <t>관리 쉬운 소재(코튼/워시드). 여분 2세트 권장</t>
  </si>
  <si>
    <t>동대문/온라인</t>
  </si>
  <si>
    <t>세탁 회전 고려(여분 확보)</t>
  </si>
  <si>
    <t>베개(2종)</t>
  </si>
  <si>
    <t>단단/부드러움 2종으로 호불호 완충</t>
  </si>
  <si>
    <t>온라인</t>
  </si>
  <si>
    <t>체감 만족도 상승</t>
  </si>
  <si>
    <t>욕실</t>
  </si>
  <si>
    <t>드라이기</t>
  </si>
  <si>
    <t>풍량 괜찮은 중급</t>
  </si>
  <si>
    <t>쿠팡</t>
  </si>
  <si>
    <t>고장 대비 예비 1개 있으면 좋음</t>
  </si>
  <si>
    <t>샴푸/린스/바디워시 + 디스펜서</t>
  </si>
  <si>
    <t>디스펜서로 관리/비용 절감</t>
  </si>
  <si>
    <t>쿠팡/다이소</t>
  </si>
  <si>
    <t>브랜드보다 위생/충분함</t>
  </si>
  <si>
    <t>수건</t>
  </si>
  <si>
    <t>최대인원×2~3장/1박 회전 고려</t>
  </si>
  <si>
    <t>도매/온라인</t>
  </si>
  <si>
    <t>운영이 편해지는 핵심 소모품</t>
  </si>
  <si>
    <t>휴지(두루마리/각티슈)</t>
  </si>
  <si>
    <t>기본 비치 + 예비 보관</t>
  </si>
  <si>
    <t>마트/온라인</t>
  </si>
  <si>
    <t>부족하면 즉시 불만</t>
  </si>
  <si>
    <t>면봉/화장솜/일회용 샤워타월(선택)</t>
  </si>
  <si>
    <t>P2(있으면좋음)</t>
  </si>
  <si>
    <t>컨셉/단가에 맞춰 선택</t>
  </si>
  <si>
    <t>다이소</t>
  </si>
  <si>
    <t>과하면 낭비. 핵심은 청결</t>
  </si>
  <si>
    <t>주방</t>
  </si>
  <si>
    <t>식기(접시/그릇)</t>
  </si>
  <si>
    <t>다이소로 충분(깨져도 교체 쉬움)</t>
  </si>
  <si>
    <t>동일 디자인으로 통일</t>
  </si>
  <si>
    <t>냄비/팬 세트</t>
  </si>
  <si>
    <t>중저가, 코팅 상태 중요</t>
  </si>
  <si>
    <t>다이소/온라인</t>
  </si>
  <si>
    <t>화재/연기 민원 방지</t>
  </si>
  <si>
    <t>수저/포크/나이프</t>
  </si>
  <si>
    <t>최대인원+2 여유</t>
  </si>
  <si>
    <t>분실 대비 여분</t>
  </si>
  <si>
    <t>컵/머그</t>
  </si>
  <si>
    <t>유리/도자, 깨짐 대비</t>
  </si>
  <si>
    <t>사진에 노출되니 통일감</t>
  </si>
  <si>
    <t>국자/집게/도마/칼</t>
  </si>
  <si>
    <t>기본만</t>
  </si>
  <si>
    <t>칼은 안전/보관 중요</t>
  </si>
  <si>
    <t>운영</t>
  </si>
  <si>
    <t>쓰레기통(일반/재활용/화장실)</t>
  </si>
  <si>
    <t>메인은 50L+ 권장</t>
  </si>
  <si>
    <t>온라인/다이소</t>
  </si>
  <si>
    <t>분리수거 동선이 후기 영향</t>
  </si>
  <si>
    <t>있으면좋음</t>
  </si>
  <si>
    <t>가구</t>
  </si>
  <si>
    <t>테이블 + 의자</t>
  </si>
  <si>
    <t>최대 인원 앉을 수 있게(식사/업무)</t>
  </si>
  <si>
    <t>당근/이케아</t>
  </si>
  <si>
    <t>사진에 잡히는 핵심 가구</t>
  </si>
  <si>
    <t>전신 거울</t>
  </si>
  <si>
    <t>여행객 꾸밈 수요</t>
  </si>
  <si>
    <t>좁은 공간이면 벽부착</t>
  </si>
  <si>
    <t>화장대(또는 데스크 겸용)</t>
  </si>
  <si>
    <t>커플/여행 수요</t>
  </si>
  <si>
    <t>공간 작으면 스킵</t>
  </si>
  <si>
    <t>소파(또는 소파베드)</t>
  </si>
  <si>
    <t>공간 작으면 쿠션으로 대체</t>
  </si>
  <si>
    <t>당근</t>
  </si>
  <si>
    <t>휴식 체감↑</t>
  </si>
  <si>
    <t>행거/옷장</t>
  </si>
  <si>
    <t>옷걸이 충분히</t>
  </si>
  <si>
    <t>당근/다이소</t>
  </si>
  <si>
    <t>장기체류 만족↑</t>
  </si>
  <si>
    <t>쾌적</t>
  </si>
  <si>
    <t>서큘레이터/선풍기</t>
  </si>
  <si>
    <t>에어컨 보강</t>
  </si>
  <si>
    <t>당근/온라인</t>
  </si>
  <si>
    <t>여름 문의 감소</t>
  </si>
  <si>
    <t>가성비시공</t>
  </si>
  <si>
    <t>보수</t>
  </si>
  <si>
    <t>셀프 도배/장판(선택)</t>
  </si>
  <si>
    <t>밝은 계열 권장, 퀄리티↓면 객단가 조정</t>
  </si>
  <si>
    <t>자재상/온라인</t>
  </si>
  <si>
    <t>부분 교체 대신 러그로 커버 가능</t>
  </si>
  <si>
    <t>페인트/시트지(문/몰딩/주방 보수)</t>
  </si>
  <si>
    <t>교체 대신 보수로 비용 절감</t>
  </si>
  <si>
    <t>철물점/온라인</t>
  </si>
  <si>
    <t>임대인은 비용 지원 요청(직접 시공 권장)</t>
  </si>
  <si>
    <t>실리콘/코킹(욕실/주방)</t>
  </si>
  <si>
    <t>곰팡이/누수 방지</t>
  </si>
  <si>
    <t>철물점</t>
  </si>
  <si>
    <t>후기/위생 직격</t>
  </si>
  <si>
    <t>컨셉/장치</t>
  </si>
  <si>
    <t>약점 보완</t>
  </si>
  <si>
    <t>현관 짐 스테이션(벤치/후크/매트)</t>
  </si>
  <si>
    <t>오르막/캐리어 대비</t>
  </si>
  <si>
    <t>이케아/당근</t>
  </si>
  <si>
    <t>도착 피로 완화 장치</t>
  </si>
  <si>
    <t>따뜻한 간접 조명</t>
  </si>
  <si>
    <t>들어오자마자 분위기/회복</t>
  </si>
  <si>
    <t>사진/후기에 잘 남음</t>
  </si>
  <si>
    <t>이온음료/다과(체크인 웰컴)</t>
  </si>
  <si>
    <t>P3(선택)</t>
  </si>
  <si>
    <t>체크인 첫날용</t>
  </si>
  <si>
    <t>편의점/마트</t>
  </si>
  <si>
    <t>과하면 낭비, 시즌만 운영</t>
  </si>
  <si>
    <t>다리 케어(휴족/쿨링시트 등)</t>
  </si>
  <si>
    <t>오르막/장거리 이동 대응</t>
  </si>
  <si>
    <t>후기 한 줄 만들어줌</t>
  </si>
  <si>
    <t>아껴도됨</t>
  </si>
  <si>
    <t>소품</t>
  </si>
  <si>
    <t>인테리어 소품(식물/액자 등)</t>
  </si>
  <si>
    <t>컨셉에 꼭 필요할 때만 최소</t>
  </si>
  <si>
    <t>다이소/당근</t>
  </si>
  <si>
    <t>과투자 금지(수익 영향 낮음)</t>
  </si>
  <si>
    <t>보류</t>
  </si>
  <si>
    <t>수납장(대형)</t>
  </si>
  <si>
    <t>장박 많을 때만 고려</t>
  </si>
  <si>
    <t>공간만 먹는 경우 많음</t>
  </si>
  <si>
    <t>예산 트래커 (카테고리별)</t>
  </si>
  <si>
    <t>카테고리</t>
  </si>
  <si>
    <t>예산(계획)</t>
  </si>
  <si>
    <t>실제 지출</t>
  </si>
  <si>
    <t>차이</t>
  </si>
  <si>
    <t>우선순위 조정</t>
  </si>
  <si>
    <t>메모</t>
  </si>
  <si>
    <t>P1(2주내)</t>
  </si>
  <si>
    <t>침실(매트리스/침구)</t>
  </si>
  <si>
    <t>욕실/소모품</t>
  </si>
  <si>
    <t>보수/시공</t>
  </si>
  <si>
    <t>기타</t>
  </si>
  <si>
    <t>컨셉/약점별 ‘추가 구매’ 추천 (필수 아님)</t>
  </si>
  <si>
    <t>약점</t>
  </si>
  <si>
    <t>추천 추가 품목</t>
  </si>
  <si>
    <t>의도/후기 포인트</t>
  </si>
  <si>
    <t>오르막/계단</t>
  </si>
  <si>
    <t>현관 벤치+후크+매트, 냉장 생수, 담요, 종아리 케어(선택)</t>
  </si>
  <si>
    <t>도착 피로를 ‘배려’로 전환, 후기 문장 유도</t>
  </si>
  <si>
    <t>소음(도로/술집)</t>
  </si>
  <si>
    <t>귀마개, 백색소음기(선택), 안내문구 강화</t>
  </si>
  <si>
    <t>기대치 관리 + 불만 폭발 방지</t>
  </si>
  <si>
    <t>노후/낡음</t>
  </si>
  <si>
    <t>페인트/시트지, 조명 업그레이드, 러그</t>
  </si>
  <si>
    <t>큰 공사 없이 ‘첫인상’만 교체</t>
  </si>
  <si>
    <t>여름 더움</t>
  </si>
  <si>
    <t>서큘레이터/선풍기 추가, 암막커튼</t>
  </si>
  <si>
    <t>문의 감소 + 숙면</t>
  </si>
  <si>
    <t>겨울 추움</t>
  </si>
  <si>
    <t>전기요/담요, 단열 커튼</t>
  </si>
  <si>
    <t>체감 온도 개선</t>
  </si>
  <si>
    <t>예산 요약</t>
  </si>
  <si>
    <t>예산 상한(권장)</t>
  </si>
  <si>
    <t>초기 예산(시공비 포함) 1,000만원 이내 권장</t>
  </si>
  <si>
    <t>현재 예상 총액(합계)</t>
  </si>
  <si>
    <t>단가(H열)와 수량(F열) 입력 시 자동 합산</t>
  </si>
  <si>
    <t>예산 잔액</t>
  </si>
  <si>
    <t>예산 상한 - 현재 예상 총액</t>
  </si>
  <si>
    <t>예산 판정</t>
  </si>
  <si>
    <t>예산 초과 시 P2/P3·소품·대형가구부터 재검토</t>
  </si>
  <si>
    <t>P1 이하 필수/강추 예상액</t>
  </si>
  <si>
    <t>필수 + P1(강추) 항목만 따로 합산</t>
  </si>
  <si>
    <t>P2/P3 선택 항목 예상액</t>
  </si>
  <si>
    <t>예산 초과 시 먼저 보류할 후보</t>
  </si>
  <si>
    <t>계획 예산 합계</t>
  </si>
  <si>
    <t>실제 지출 합계</t>
  </si>
  <si>
    <t>남은 예산</t>
  </si>
  <si>
    <t>판정</t>
  </si>
  <si>
    <t>사용법</t>
  </si>
  <si>
    <t>B/C열 입력 → D열 차이와 14~15행 요약이 자동 계산됩니다.</t>
  </si>
  <si>
    <t>7강 숙소 인테리어 예산·구매 우선순위표 사용 가이드</t>
  </si>
  <si>
    <t>색상</t>
  </si>
  <si>
    <t>의미</t>
  </si>
  <si>
    <t>어떻게 쓰나</t>
  </si>
  <si>
    <t>주의</t>
  </si>
  <si>
    <t>노란색</t>
  </si>
  <si>
    <t>직접 입력/수정</t>
  </si>
  <si>
    <t>예산, 수량, 단가, 구매상태, 메모를 입력합니다.</t>
  </si>
  <si>
    <t>수식 칸은 건드리지 마세요.</t>
  </si>
  <si>
    <t>회색</t>
  </si>
  <si>
    <t>자동 계산/참고</t>
  </si>
  <si>
    <t>예상합계, 예산 잔액, 판정이 자동 계산됩니다.</t>
  </si>
  <si>
    <t>값이 이상하면 노란색 입력값을 먼저 확인하세요.</t>
  </si>
  <si>
    <t>파란색</t>
  </si>
  <si>
    <t>제목/헤더</t>
  </si>
  <si>
    <t>섹션 구분용입니다.</t>
  </si>
  <si>
    <t>사용 순서</t>
  </si>
  <si>
    <t>1</t>
  </si>
  <si>
    <t>숙소 프로필과 예산 상한을 입력합니다.</t>
  </si>
  <si>
    <t>2</t>
  </si>
  <si>
    <t>구매리스트에서 수량/단가를 입력합니다.</t>
  </si>
  <si>
    <t>예상합계가 자동 계산됩니다.</t>
  </si>
  <si>
    <t>3</t>
  </si>
  <si>
    <t>예산별 우선순위·후회템·컨셉별 추천을 보고 보류 항목을 정합니다.</t>
  </si>
  <si>
    <t>4</t>
  </si>
  <si>
    <t>예산 트래커로 실제 지출을 기록합니다.</t>
  </si>
  <si>
    <t>돈 쓰는 순간부터 수익성이 흔들립니다.</t>
  </si>
  <si>
    <t>예산별 인테리어 우선순위표</t>
  </si>
  <si>
    <t>내 예산 입력</t>
  </si>
  <si>
    <t>자동 판정</t>
  </si>
  <si>
    <t>이번 예산에서 먼저 살 것</t>
  </si>
  <si>
    <t>이번 예산에서 보류할 것</t>
  </si>
  <si>
    <t>예산</t>
  </si>
  <si>
    <t>목표</t>
  </si>
  <si>
    <t>우선 구매</t>
  </si>
  <si>
    <t>보류/주의</t>
  </si>
  <si>
    <t>판정 메모</t>
  </si>
  <si>
    <t>300만원</t>
  </si>
  <si>
    <t>최소 오픈</t>
  </si>
  <si>
    <t>침구, 수건, 청소도구, 필수 가전, 와이파이</t>
  </si>
  <si>
    <t>감성소품, 대형가구, 포토존</t>
  </si>
  <si>
    <t>불만 방어가 먼저입니다.</t>
  </si>
  <si>
    <t>500만원</t>
  </si>
  <si>
    <t>안정 오픈</t>
  </si>
  <si>
    <t>매트리스, 냉난방, 욕실 보수, 사진용 핵심 가구</t>
  </si>
  <si>
    <t>고급 식기, 관리 어려운 조명</t>
  </si>
  <si>
    <t>기본 만족도와 사진 첫인상을 같이 봅니다.</t>
  </si>
  <si>
    <t>700만원</t>
  </si>
  <si>
    <t>차별화</t>
  </si>
  <si>
    <t>식탁, 커튼, 조명, 컨셉 컬러, 웰컴 장치</t>
  </si>
  <si>
    <t>대형 시공, 고가 브랜드 가구</t>
  </si>
  <si>
    <t>선택 이유를 만드는 데만 씁니다.</t>
  </si>
  <si>
    <t>1000만원</t>
  </si>
  <si>
    <t>완성도 강화</t>
  </si>
  <si>
    <t>부분 시공, 가전 업그레이드, 동선 개선</t>
  </si>
  <si>
    <t>수익 회수 어려운 장식성 지출</t>
  </si>
  <si>
    <t>높은 객단가를 받을 이유가 있을 때만 씁니다.</t>
  </si>
  <si>
    <t>사면 후회하기 쉬운 아이템 TOP 10</t>
  </si>
  <si>
    <t>순번</t>
  </si>
  <si>
    <t>아이템</t>
  </si>
  <si>
    <t>왜 후회하는가</t>
  </si>
  <si>
    <t>대체/조건</t>
  </si>
  <si>
    <t>내 숙소 메모</t>
  </si>
  <si>
    <t>세탁 어려운 러그</t>
  </si>
  <si>
    <t>오염·머리카락·세탁 부담이 큽니다.</t>
  </si>
  <si>
    <t>러그 대신 바닥 보수/매트 최소화</t>
  </si>
  <si>
    <t>보류권장</t>
  </si>
  <si>
    <t>밝은 흰색 패브릭 소파</t>
  </si>
  <si>
    <t>얼룩이 빠르게 보이고 세탁/교체 비용이 큽니다.</t>
  </si>
  <si>
    <t>짙은 컬러, 커버 분리형 선택</t>
  </si>
  <si>
    <t>조건부</t>
  </si>
  <si>
    <t>깨지기 쉬운 고급 식기</t>
  </si>
  <si>
    <t>파손·분실 스트레스가 큽니다.</t>
  </si>
  <si>
    <t>다이소/이케아 동일 디자인으로 통일</t>
  </si>
  <si>
    <t>향이 강한 디퓨저</t>
  </si>
  <si>
    <t>호불호·알레르기·두통 민원이 생길 수 있습니다.</t>
  </si>
  <si>
    <t>무향 청결 유지, 약한 향만 선택</t>
  </si>
  <si>
    <t>관리 어려운 조명</t>
  </si>
  <si>
    <t>고장·전구 교체·먼지 관리가 번거롭습니다.</t>
  </si>
  <si>
    <t>간단한 스탠드/간접조명부터</t>
  </si>
  <si>
    <t>너무 낮은 침대 프레임</t>
  </si>
  <si>
    <t>청소가 어렵고 캐리어 사용이 불편합니다.</t>
  </si>
  <si>
    <t>청소 가능한 높이 확보</t>
  </si>
  <si>
    <t>먼지 쌓이는 소품</t>
  </si>
  <si>
    <t>사진은 예쁘지만 관리 품이 늘어납니다.</t>
  </si>
  <si>
    <t>컨셉에 필요한 것만 최소 배치</t>
  </si>
  <si>
    <t>공간 잡아먹는 수납장</t>
  </si>
  <si>
    <t>실제 이용 동선을 막을 수 있습니다.</t>
  </si>
  <si>
    <t>장박 수요 있을 때만</t>
  </si>
  <si>
    <t>조립 약한 저가 가구</t>
  </si>
  <si>
    <t>파손 위험과 후기 리스크가 큽니다.</t>
  </si>
  <si>
    <t>내구성 후기 확인 후 구매</t>
  </si>
  <si>
    <t>사진용 포토존</t>
  </si>
  <si>
    <t>실사용 가치가 낮으면 회수 어렵습니다.</t>
  </si>
  <si>
    <t>후기 키워드와 연결될 때만</t>
  </si>
  <si>
    <t>숙소 컨셉별 구매 추천표</t>
  </si>
  <si>
    <t>컨셉</t>
  </si>
  <si>
    <t>사야 할 것</t>
  </si>
  <si>
    <t>사지 말 것</t>
  </si>
  <si>
    <t>후기에서 노릴 단어</t>
  </si>
  <si>
    <t>내 숙소 적용 메모</t>
  </si>
  <si>
    <t>조용히 쉬는 숙소</t>
  </si>
  <si>
    <t>암막커튼, 좋은 침구, 따뜻한 조명, 귀마개</t>
  </si>
  <si>
    <t>과한 포토존, 시끄러운 소품</t>
  </si>
  <si>
    <t>조용하다, 편안하다, 푹 쉬었다</t>
  </si>
  <si>
    <t>P1</t>
  </si>
  <si>
    <t>단체 여행 숙소</t>
  </si>
  <si>
    <t>큰 식탁, 여분 의자, 큰 냉장고, 넉넉한 수건</t>
  </si>
  <si>
    <t>작은 감성 테이블, 좁은 동선 가구</t>
  </si>
  <si>
    <t>넓다, 같이 모이기 좋다</t>
  </si>
  <si>
    <t>장기숙박 숙소</t>
  </si>
  <si>
    <t>세탁기, 건조대, 책상, 수납, 조리도구</t>
  </si>
  <si>
    <t>장식 소품, 관리 어려운 패브릭</t>
  </si>
  <si>
    <t>편하다, 필요한 게 다 있다</t>
  </si>
  <si>
    <t>가족 숙소</t>
  </si>
  <si>
    <t>안전장치, 넓은 동선, 깨지지 않는 식기, 수납</t>
  </si>
  <si>
    <t>유리 소품, 날카로운 장식</t>
  </si>
  <si>
    <t>안전하다, 가족이 지내기 좋다</t>
  </si>
  <si>
    <t>P2</t>
  </si>
  <si>
    <t>커플 숙소</t>
  </si>
  <si>
    <t>조명, 침구, 거울, 향 관리, 작은 테이블</t>
  </si>
  <si>
    <t>너무 실용적인 사무실형 구성</t>
  </si>
  <si>
    <t>분위기 좋다, 깔끔하다</t>
  </si>
  <si>
    <t>구매 판정 요약</t>
  </si>
  <si>
    <t>값</t>
  </si>
  <si>
    <t>판정/해석</t>
  </si>
  <si>
    <t>다음 액션</t>
  </si>
  <si>
    <t>예산 상한</t>
  </si>
  <si>
    <t>7강 구매리스트 B51 기준</t>
  </si>
  <si>
    <t>예산 입력</t>
  </si>
  <si>
    <t>현재 예상 총액</t>
  </si>
  <si>
    <t>수량×단가 자동 합산</t>
  </si>
  <si>
    <t>단가 입력</t>
  </si>
  <si>
    <t>0보다 작으면 초과</t>
  </si>
  <si>
    <t>P2/P3 재검토</t>
  </si>
  <si>
    <t>오픈 필수 비용에 가까운 금액</t>
  </si>
  <si>
    <t>감당 가능한지 확인</t>
  </si>
  <si>
    <t>예산 초과 시 먼저 보류할 금액</t>
  </si>
  <si>
    <t>소품/대형가구부터 보류</t>
  </si>
  <si>
    <t>최종 판정</t>
  </si>
  <si>
    <t>예산 안에서 불만 방어와 선택 이유가 동시에 가능한지 판단</t>
  </si>
  <si>
    <t>초과 시 후회템 TOP10 확인</t>
  </si>
  <si>
    <t>인테리어 예산은 3강 수익성 분석과 연결됩니다.</t>
  </si>
  <si>
    <t>초기 투자금이 커질수록 회수기간이 길어집니다.</t>
  </si>
  <si>
    <t>예쁜 것보다 불만 방어 우선</t>
  </si>
  <si>
    <t>1BR(분리형 생숙)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</si>
</sst>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</font>
    <font>
      <sz val="11"/>
      <name val="맑은 고딕"/>
      <family val="3"/>
      <charset val="129"/>
    </font>
    <font>
      <b/>
      <sz val="14"/>
      <color rgb="FF17365D"/>
      <name val="Calibri"/>
    </font>
    <font>
      <sz val="10"/>
      <color rgb="FF44546A"/>
      <name val="Calibri"/>
    </font>
    <font>
      <b/>
      <sz val="10"/>
      <color rgb="FF1F2937"/>
      <name val="Calibri"/>
    </font>
    <font>
      <sz val="10"/>
      <color rgb="FF1F2937"/>
      <name val="Calibri"/>
    </font>
    <font>
      <b/>
      <sz val="10"/>
      <color rgb="FF17365D"/>
      <name val="Calibri"/>
    </font>
    <font>
      <sz val="8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AF2F8"/>
      </patternFill>
    </fill>
    <fill>
      <patternFill patternType="solid">
        <fgColor rgb="FFF7FBFF"/>
      </patternFill>
    </fill>
    <fill>
      <patternFill patternType="solid">
        <fgColor rgb="FFEEF6FC"/>
      </patternFill>
    </fill>
    <fill>
      <patternFill patternType="solid">
        <fgColor rgb="FFD9EAF7"/>
      </patternFill>
    </fill>
    <fill>
      <patternFill patternType="solid">
        <fgColor rgb="FFFFD966"/>
      </patternFill>
    </fill>
    <fill>
      <patternFill patternType="solid">
        <fgColor rgb="FFE7E6E6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2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5" borderId="2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3" fontId="5" fillId="7" borderId="2" xfId="0" applyNumberFormat="1" applyFont="1" applyFill="1" applyBorder="1" applyAlignment="1">
      <alignment horizontal="center" vertical="center" wrapText="1"/>
    </xf>
    <xf numFmtId="3" fontId="5" fillId="8" borderId="2" xfId="0" applyNumberFormat="1" applyFont="1" applyFill="1" applyBorder="1" applyAlignment="1">
      <alignment horizontal="center" vertical="center" wrapText="1"/>
    </xf>
    <xf numFmtId="1" fontId="5" fillId="7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5" fillId="8" borderId="2" xfId="0" applyFont="1" applyFill="1" applyBorder="1" applyAlignment="1">
      <alignment vertical="center" wrapText="1"/>
    </xf>
    <xf numFmtId="3" fontId="5" fillId="7" borderId="2" xfId="0" applyNumberFormat="1" applyFont="1" applyFill="1" applyBorder="1" applyAlignment="1">
      <alignment vertical="center" wrapText="1"/>
    </xf>
    <xf numFmtId="3" fontId="5" fillId="8" borderId="2" xfId="0" applyNumberFormat="1" applyFont="1" applyFill="1" applyBorder="1" applyAlignment="1">
      <alignment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vertical="center" wrapText="1"/>
    </xf>
    <xf numFmtId="0" fontId="0" fillId="0" borderId="0" xfId="0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2" xfId="0" applyFont="1" applyFill="1" applyBorder="1"/>
    <xf numFmtId="0" fontId="4" fillId="0" borderId="1" xfId="0" applyFont="1" applyBorder="1" applyAlignment="1">
      <alignment horizontal="left" vertical="center" wrapText="1"/>
    </xf>
    <xf numFmtId="3" fontId="5" fillId="7" borderId="2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3" borderId="0" xfId="0" applyFont="1" applyFill="1" applyAlignment="1">
      <alignment horizontal="left" vertical="center"/>
    </xf>
  </cellXfs>
  <cellStyles count="1">
    <cellStyle name="표준" xfId="0" builtinId="0"/>
  </cellStyles>
  <dxfs count="8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166534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166534"/>
      </font>
      <fill>
        <patternFill patternType="solid">
          <bgColor rgb="FFE2F0D9"/>
        </patternFill>
      </fill>
    </dxf>
    <dxf>
      <fill>
        <patternFill patternType="solid">
          <bgColor rgb="FFF8F9FA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166534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10" sqref="C10"/>
    </sheetView>
  </sheetViews>
  <sheetFormatPr defaultRowHeight="16.5"/>
  <cols>
    <col min="1" max="2" width="22" customWidth="1"/>
    <col min="3" max="4" width="38" customWidth="1"/>
    <col min="5" max="6" width="22" customWidth="1"/>
  </cols>
  <sheetData>
    <row r="1" spans="1:6" ht="24" customHeight="1">
      <c r="A1" s="33" t="s">
        <v>232</v>
      </c>
      <c r="B1" s="5"/>
      <c r="C1" s="5"/>
      <c r="D1" s="5"/>
      <c r="E1" s="5"/>
      <c r="F1" s="5"/>
    </row>
    <row r="2" spans="1:6" ht="24" customHeight="1"/>
    <row r="3" spans="1:6" ht="24" customHeight="1">
      <c r="A3" s="8" t="s">
        <v>233</v>
      </c>
      <c r="B3" s="8" t="s">
        <v>234</v>
      </c>
      <c r="C3" s="8" t="s">
        <v>235</v>
      </c>
      <c r="D3" s="8" t="s">
        <v>236</v>
      </c>
      <c r="E3" s="8"/>
      <c r="F3" s="8"/>
    </row>
    <row r="4" spans="1:6" ht="24" customHeight="1">
      <c r="A4" s="16" t="s">
        <v>237</v>
      </c>
      <c r="B4" s="6" t="s">
        <v>238</v>
      </c>
      <c r="C4" s="6" t="s">
        <v>239</v>
      </c>
      <c r="D4" s="6" t="s">
        <v>240</v>
      </c>
      <c r="E4" s="6"/>
      <c r="F4" s="6"/>
    </row>
    <row r="5" spans="1:6" ht="24" customHeight="1">
      <c r="A5" s="17" t="s">
        <v>241</v>
      </c>
      <c r="B5" s="6" t="s">
        <v>242</v>
      </c>
      <c r="C5" s="6" t="s">
        <v>243</v>
      </c>
      <c r="D5" s="6" t="s">
        <v>244</v>
      </c>
      <c r="E5" s="6"/>
      <c r="F5" s="6"/>
    </row>
    <row r="6" spans="1:6" ht="24" customHeight="1">
      <c r="A6" s="8" t="s">
        <v>245</v>
      </c>
      <c r="B6" s="6" t="s">
        <v>246</v>
      </c>
      <c r="C6" s="6" t="s">
        <v>247</v>
      </c>
      <c r="D6" s="6"/>
      <c r="E6" s="6"/>
      <c r="F6" s="6"/>
    </row>
    <row r="7" spans="1:6" ht="24" customHeight="1">
      <c r="A7" s="6" t="s">
        <v>248</v>
      </c>
      <c r="B7" s="6" t="s">
        <v>249</v>
      </c>
      <c r="C7" s="6" t="s">
        <v>250</v>
      </c>
      <c r="D7" s="6"/>
      <c r="E7" s="6"/>
      <c r="F7" s="6"/>
    </row>
    <row r="8" spans="1:6" ht="24" customHeight="1">
      <c r="A8" s="6" t="s">
        <v>248</v>
      </c>
      <c r="B8" s="6" t="s">
        <v>251</v>
      </c>
      <c r="C8" s="6" t="s">
        <v>252</v>
      </c>
      <c r="D8" s="6" t="s">
        <v>253</v>
      </c>
      <c r="E8" s="6"/>
      <c r="F8" s="6"/>
    </row>
    <row r="9" spans="1:6" ht="24" customHeight="1">
      <c r="A9" s="6" t="s">
        <v>248</v>
      </c>
      <c r="B9" s="6" t="s">
        <v>254</v>
      </c>
      <c r="C9" s="6" t="s">
        <v>255</v>
      </c>
      <c r="D9" s="6"/>
      <c r="E9" s="6"/>
      <c r="F9" s="6"/>
    </row>
    <row r="10" spans="1:6" ht="24" customHeight="1">
      <c r="A10" s="6" t="s">
        <v>248</v>
      </c>
      <c r="B10" s="6" t="s">
        <v>256</v>
      </c>
      <c r="C10" s="6" t="s">
        <v>257</v>
      </c>
      <c r="D10" s="6" t="s">
        <v>258</v>
      </c>
      <c r="E10" s="6"/>
      <c r="F10" s="6"/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opLeftCell="A34" workbookViewId="0">
      <selection activeCell="C14" sqref="C14"/>
    </sheetView>
  </sheetViews>
  <sheetFormatPr defaultRowHeight="16.5"/>
  <cols>
    <col min="1" max="2" width="14" customWidth="1"/>
    <col min="3" max="3" width="25" customWidth="1"/>
    <col min="4" max="6" width="14" customWidth="1"/>
    <col min="7" max="7" width="34" customWidth="1"/>
    <col min="8" max="9" width="14" customWidth="1"/>
    <col min="10" max="11" width="28" customWidth="1"/>
    <col min="12" max="12" width="14" customWidth="1"/>
  </cols>
  <sheetData>
    <row r="1" spans="1:12" ht="30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95" customHeight="1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1.95" customHeight="1"/>
    <row r="4" spans="1:12" ht="21.95" customHeight="1">
      <c r="A4" s="22" t="s">
        <v>2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s="3" customFormat="1" ht="21.95" customHeight="1">
      <c r="A5" s="8" t="s">
        <v>3</v>
      </c>
      <c r="B5" s="8" t="s">
        <v>4</v>
      </c>
    </row>
    <row r="6" spans="1:12" ht="21.95" customHeight="1">
      <c r="A6" s="7" t="s">
        <v>5</v>
      </c>
      <c r="B6" s="9" t="s">
        <v>377</v>
      </c>
    </row>
    <row r="7" spans="1:12" ht="21.95" customHeight="1">
      <c r="A7" s="7" t="s">
        <v>6</v>
      </c>
      <c r="B7" s="9"/>
    </row>
    <row r="8" spans="1:12" ht="21.95" customHeight="1">
      <c r="A8" s="7" t="s">
        <v>7</v>
      </c>
      <c r="B8" s="9"/>
    </row>
    <row r="9" spans="1:12" ht="21.95" customHeight="1">
      <c r="A9" s="7" t="s">
        <v>8</v>
      </c>
      <c r="B9" s="9" t="s">
        <v>9</v>
      </c>
    </row>
    <row r="10" spans="1:12" ht="21.95" customHeight="1">
      <c r="A10" s="7" t="s">
        <v>10</v>
      </c>
      <c r="B10" s="9"/>
    </row>
    <row r="11" spans="1:12" ht="21.95" customHeight="1">
      <c r="A11" s="28" t="s">
        <v>11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s="3" customFormat="1" ht="21.95" customHeight="1">
      <c r="A12" s="8" t="s">
        <v>12</v>
      </c>
      <c r="B12" s="8" t="s">
        <v>13</v>
      </c>
      <c r="C12" s="8" t="s">
        <v>14</v>
      </c>
      <c r="D12" s="8" t="s">
        <v>15</v>
      </c>
      <c r="E12" s="8" t="s">
        <v>16</v>
      </c>
      <c r="F12" s="8" t="s">
        <v>17</v>
      </c>
      <c r="G12" s="8" t="s">
        <v>18</v>
      </c>
      <c r="H12" s="8" t="s">
        <v>19</v>
      </c>
      <c r="I12" s="8" t="s">
        <v>20</v>
      </c>
      <c r="J12" s="8" t="s">
        <v>21</v>
      </c>
      <c r="K12" s="8" t="s">
        <v>22</v>
      </c>
      <c r="L12" s="8" t="s">
        <v>23</v>
      </c>
    </row>
    <row r="13" spans="1:12" ht="21.95" customHeight="1">
      <c r="A13" s="7" t="s">
        <v>24</v>
      </c>
      <c r="B13" s="7" t="s">
        <v>25</v>
      </c>
      <c r="C13" s="7" t="s">
        <v>26</v>
      </c>
      <c r="D13" s="11" t="s">
        <v>24</v>
      </c>
      <c r="E13" s="11" t="s">
        <v>27</v>
      </c>
      <c r="F13" s="15">
        <v>1</v>
      </c>
      <c r="G13" s="7" t="s">
        <v>28</v>
      </c>
      <c r="H13" s="13"/>
      <c r="I13" s="14">
        <f t="shared" ref="I13:I48" si="0">IF(OR(F13="",H13=""),0,F13*H13)</f>
        <v>0</v>
      </c>
      <c r="J13" s="7" t="s">
        <v>29</v>
      </c>
      <c r="K13" s="7" t="s">
        <v>30</v>
      </c>
      <c r="L13" s="9" t="s">
        <v>31</v>
      </c>
    </row>
    <row r="14" spans="1:12" ht="21.95" customHeight="1">
      <c r="A14" s="7" t="s">
        <v>24</v>
      </c>
      <c r="B14" s="7" t="s">
        <v>25</v>
      </c>
      <c r="C14" s="7" t="s">
        <v>32</v>
      </c>
      <c r="D14" s="11" t="s">
        <v>24</v>
      </c>
      <c r="E14" s="11" t="s">
        <v>27</v>
      </c>
      <c r="F14" s="15">
        <v>1</v>
      </c>
      <c r="G14" s="7" t="s">
        <v>33</v>
      </c>
      <c r="H14" s="13"/>
      <c r="I14" s="14">
        <f t="shared" si="0"/>
        <v>0</v>
      </c>
      <c r="J14" s="7" t="s">
        <v>34</v>
      </c>
      <c r="K14" s="7" t="s">
        <v>35</v>
      </c>
      <c r="L14" s="9" t="s">
        <v>31</v>
      </c>
    </row>
    <row r="15" spans="1:12" ht="21.95" customHeight="1">
      <c r="A15" s="7" t="s">
        <v>24</v>
      </c>
      <c r="B15" s="7" t="s">
        <v>25</v>
      </c>
      <c r="C15" s="7" t="s">
        <v>36</v>
      </c>
      <c r="D15" s="11" t="s">
        <v>37</v>
      </c>
      <c r="E15" s="11" t="s">
        <v>27</v>
      </c>
      <c r="F15" s="15">
        <v>1</v>
      </c>
      <c r="G15" s="7" t="s">
        <v>38</v>
      </c>
      <c r="H15" s="13"/>
      <c r="I15" s="14">
        <f t="shared" si="0"/>
        <v>0</v>
      </c>
      <c r="J15" s="7" t="s">
        <v>34</v>
      </c>
      <c r="K15" s="7" t="s">
        <v>39</v>
      </c>
      <c r="L15" s="9" t="s">
        <v>31</v>
      </c>
    </row>
    <row r="16" spans="1:12" ht="21.95" customHeight="1">
      <c r="A16" s="7" t="s">
        <v>24</v>
      </c>
      <c r="B16" s="7" t="s">
        <v>25</v>
      </c>
      <c r="C16" s="7" t="s">
        <v>40</v>
      </c>
      <c r="D16" s="11" t="s">
        <v>24</v>
      </c>
      <c r="E16" s="11" t="s">
        <v>41</v>
      </c>
      <c r="F16" s="15">
        <v>1</v>
      </c>
      <c r="G16" s="7" t="s">
        <v>42</v>
      </c>
      <c r="H16" s="13"/>
      <c r="I16" s="14">
        <f t="shared" si="0"/>
        <v>0</v>
      </c>
      <c r="J16" s="7" t="s">
        <v>43</v>
      </c>
      <c r="K16" s="7" t="s">
        <v>44</v>
      </c>
      <c r="L16" s="9" t="s">
        <v>31</v>
      </c>
    </row>
    <row r="17" spans="1:12" ht="21.95" customHeight="1">
      <c r="A17" s="7" t="s">
        <v>24</v>
      </c>
      <c r="B17" s="7" t="s">
        <v>25</v>
      </c>
      <c r="C17" s="7" t="s">
        <v>45</v>
      </c>
      <c r="D17" s="11" t="s">
        <v>24</v>
      </c>
      <c r="E17" s="11" t="s">
        <v>27</v>
      </c>
      <c r="F17" s="15">
        <v>1</v>
      </c>
      <c r="G17" s="7" t="s">
        <v>46</v>
      </c>
      <c r="H17" s="13"/>
      <c r="I17" s="14">
        <f t="shared" si="0"/>
        <v>0</v>
      </c>
      <c r="J17" s="7" t="s">
        <v>47</v>
      </c>
      <c r="K17" s="7" t="s">
        <v>48</v>
      </c>
      <c r="L17" s="9" t="s">
        <v>31</v>
      </c>
    </row>
    <row r="18" spans="1:12" ht="21.95" customHeight="1">
      <c r="A18" s="7" t="s">
        <v>24</v>
      </c>
      <c r="B18" s="7" t="s">
        <v>25</v>
      </c>
      <c r="C18" s="7" t="s">
        <v>49</v>
      </c>
      <c r="D18" s="11" t="s">
        <v>24</v>
      </c>
      <c r="E18" s="11" t="s">
        <v>41</v>
      </c>
      <c r="F18" s="15">
        <v>1</v>
      </c>
      <c r="G18" s="7" t="s">
        <v>50</v>
      </c>
      <c r="H18" s="13"/>
      <c r="I18" s="14">
        <f t="shared" si="0"/>
        <v>0</v>
      </c>
      <c r="J18" s="7" t="s">
        <v>51</v>
      </c>
      <c r="K18" s="7" t="s">
        <v>52</v>
      </c>
      <c r="L18" s="9" t="s">
        <v>31</v>
      </c>
    </row>
    <row r="19" spans="1:12" ht="21.95" customHeight="1">
      <c r="A19" s="7" t="s">
        <v>24</v>
      </c>
      <c r="B19" s="7" t="s">
        <v>53</v>
      </c>
      <c r="C19" s="7" t="s">
        <v>54</v>
      </c>
      <c r="D19" s="11" t="s">
        <v>24</v>
      </c>
      <c r="E19" s="11" t="s">
        <v>41</v>
      </c>
      <c r="F19" s="15">
        <v>1</v>
      </c>
      <c r="G19" s="7" t="s">
        <v>55</v>
      </c>
      <c r="H19" s="13"/>
      <c r="I19" s="14">
        <f t="shared" si="0"/>
        <v>0</v>
      </c>
      <c r="J19" s="7" t="s">
        <v>56</v>
      </c>
      <c r="K19" s="7" t="s">
        <v>57</v>
      </c>
      <c r="L19" s="9" t="s">
        <v>31</v>
      </c>
    </row>
    <row r="20" spans="1:12" ht="21.95" customHeight="1">
      <c r="A20" s="7" t="s">
        <v>58</v>
      </c>
      <c r="B20" s="7" t="s">
        <v>59</v>
      </c>
      <c r="C20" s="7" t="s">
        <v>60</v>
      </c>
      <c r="D20" s="11" t="s">
        <v>24</v>
      </c>
      <c r="E20" s="11" t="s">
        <v>41</v>
      </c>
      <c r="F20" s="15">
        <v>1</v>
      </c>
      <c r="G20" s="7" t="s">
        <v>61</v>
      </c>
      <c r="H20" s="13"/>
      <c r="I20" s="14">
        <f t="shared" si="0"/>
        <v>0</v>
      </c>
      <c r="J20" s="7" t="s">
        <v>62</v>
      </c>
      <c r="K20" s="7" t="s">
        <v>63</v>
      </c>
      <c r="L20" s="9" t="s">
        <v>31</v>
      </c>
    </row>
    <row r="21" spans="1:12" ht="21.95" customHeight="1">
      <c r="A21" s="7" t="s">
        <v>24</v>
      </c>
      <c r="B21" s="7" t="s">
        <v>59</v>
      </c>
      <c r="C21" s="7" t="s">
        <v>64</v>
      </c>
      <c r="D21" s="11" t="s">
        <v>24</v>
      </c>
      <c r="E21" s="11" t="s">
        <v>41</v>
      </c>
      <c r="F21" s="15">
        <v>1</v>
      </c>
      <c r="G21" s="7" t="s">
        <v>65</v>
      </c>
      <c r="H21" s="13"/>
      <c r="I21" s="14">
        <f t="shared" si="0"/>
        <v>0</v>
      </c>
      <c r="J21" s="7" t="s">
        <v>66</v>
      </c>
      <c r="K21" s="7" t="s">
        <v>67</v>
      </c>
      <c r="L21" s="9" t="s">
        <v>31</v>
      </c>
    </row>
    <row r="22" spans="1:12" ht="21.95" customHeight="1">
      <c r="A22" s="7" t="s">
        <v>24</v>
      </c>
      <c r="B22" s="7" t="s">
        <v>59</v>
      </c>
      <c r="C22" s="7" t="s">
        <v>68</v>
      </c>
      <c r="D22" s="11" t="s">
        <v>24</v>
      </c>
      <c r="E22" s="11" t="s">
        <v>41</v>
      </c>
      <c r="F22" s="15">
        <v>1</v>
      </c>
      <c r="G22" s="7" t="s">
        <v>69</v>
      </c>
      <c r="H22" s="13"/>
      <c r="I22" s="14">
        <f t="shared" si="0"/>
        <v>0</v>
      </c>
      <c r="J22" s="7" t="s">
        <v>70</v>
      </c>
      <c r="K22" s="7" t="s">
        <v>71</v>
      </c>
      <c r="L22" s="9" t="s">
        <v>31</v>
      </c>
    </row>
    <row r="23" spans="1:12" ht="21.95" customHeight="1">
      <c r="A23" s="7" t="s">
        <v>24</v>
      </c>
      <c r="B23" s="7" t="s">
        <v>72</v>
      </c>
      <c r="C23" s="7" t="s">
        <v>73</v>
      </c>
      <c r="D23" s="11" t="s">
        <v>24</v>
      </c>
      <c r="E23" s="11" t="s">
        <v>41</v>
      </c>
      <c r="F23" s="15">
        <v>1</v>
      </c>
      <c r="G23" s="7" t="s">
        <v>74</v>
      </c>
      <c r="H23" s="13"/>
      <c r="I23" s="14">
        <f t="shared" si="0"/>
        <v>0</v>
      </c>
      <c r="J23" s="7" t="s">
        <v>75</v>
      </c>
      <c r="K23" s="7" t="s">
        <v>76</v>
      </c>
      <c r="L23" s="9" t="s">
        <v>31</v>
      </c>
    </row>
    <row r="24" spans="1:12" ht="21.95" customHeight="1">
      <c r="A24" s="7" t="s">
        <v>24</v>
      </c>
      <c r="B24" s="7" t="s">
        <v>72</v>
      </c>
      <c r="C24" s="7" t="s">
        <v>77</v>
      </c>
      <c r="D24" s="11" t="s">
        <v>24</v>
      </c>
      <c r="E24" s="11" t="s">
        <v>41</v>
      </c>
      <c r="F24" s="15">
        <v>1</v>
      </c>
      <c r="G24" s="7" t="s">
        <v>78</v>
      </c>
      <c r="H24" s="13"/>
      <c r="I24" s="14">
        <f t="shared" si="0"/>
        <v>0</v>
      </c>
      <c r="J24" s="7" t="s">
        <v>79</v>
      </c>
      <c r="K24" s="7" t="s">
        <v>80</v>
      </c>
      <c r="L24" s="9" t="s">
        <v>31</v>
      </c>
    </row>
    <row r="25" spans="1:12" ht="21.95" customHeight="1">
      <c r="A25" s="7" t="s">
        <v>24</v>
      </c>
      <c r="B25" s="7" t="s">
        <v>72</v>
      </c>
      <c r="C25" s="7" t="s">
        <v>81</v>
      </c>
      <c r="D25" s="11" t="s">
        <v>24</v>
      </c>
      <c r="E25" s="11" t="s">
        <v>41</v>
      </c>
      <c r="F25" s="15">
        <v>0</v>
      </c>
      <c r="G25" s="7" t="s">
        <v>82</v>
      </c>
      <c r="H25" s="13"/>
      <c r="I25" s="14">
        <f t="shared" si="0"/>
        <v>0</v>
      </c>
      <c r="J25" s="7" t="s">
        <v>83</v>
      </c>
      <c r="K25" s="7" t="s">
        <v>84</v>
      </c>
      <c r="L25" s="9" t="s">
        <v>31</v>
      </c>
    </row>
    <row r="26" spans="1:12" ht="21.95" customHeight="1">
      <c r="A26" s="7" t="s">
        <v>24</v>
      </c>
      <c r="B26" s="7" t="s">
        <v>72</v>
      </c>
      <c r="C26" s="7" t="s">
        <v>85</v>
      </c>
      <c r="D26" s="11" t="s">
        <v>24</v>
      </c>
      <c r="E26" s="11" t="s">
        <v>41</v>
      </c>
      <c r="F26" s="15">
        <v>0</v>
      </c>
      <c r="G26" s="7" t="s">
        <v>86</v>
      </c>
      <c r="H26" s="13"/>
      <c r="I26" s="14">
        <f t="shared" si="0"/>
        <v>0</v>
      </c>
      <c r="J26" s="7" t="s">
        <v>87</v>
      </c>
      <c r="K26" s="7" t="s">
        <v>88</v>
      </c>
      <c r="L26" s="9" t="s">
        <v>31</v>
      </c>
    </row>
    <row r="27" spans="1:12" ht="21.95" customHeight="1">
      <c r="A27" s="7" t="s">
        <v>24</v>
      </c>
      <c r="B27" s="7" t="s">
        <v>72</v>
      </c>
      <c r="C27" s="7" t="s">
        <v>89</v>
      </c>
      <c r="D27" s="11" t="s">
        <v>90</v>
      </c>
      <c r="E27" s="11" t="s">
        <v>41</v>
      </c>
      <c r="F27" s="15">
        <v>0</v>
      </c>
      <c r="G27" s="7" t="s">
        <v>91</v>
      </c>
      <c r="H27" s="13"/>
      <c r="I27" s="14">
        <f t="shared" si="0"/>
        <v>0</v>
      </c>
      <c r="J27" s="7" t="s">
        <v>92</v>
      </c>
      <c r="K27" s="7" t="s">
        <v>93</v>
      </c>
      <c r="L27" s="9" t="s">
        <v>31</v>
      </c>
    </row>
    <row r="28" spans="1:12" ht="21.95" customHeight="1">
      <c r="A28" s="7" t="s">
        <v>24</v>
      </c>
      <c r="B28" s="7" t="s">
        <v>94</v>
      </c>
      <c r="C28" s="7" t="s">
        <v>95</v>
      </c>
      <c r="D28" s="11" t="s">
        <v>24</v>
      </c>
      <c r="E28" s="11" t="s">
        <v>41</v>
      </c>
      <c r="F28" s="15">
        <v>1</v>
      </c>
      <c r="G28" s="7" t="s">
        <v>96</v>
      </c>
      <c r="H28" s="13"/>
      <c r="I28" s="14">
        <f t="shared" si="0"/>
        <v>0</v>
      </c>
      <c r="J28" s="7" t="s">
        <v>92</v>
      </c>
      <c r="K28" s="7" t="s">
        <v>97</v>
      </c>
      <c r="L28" s="9" t="s">
        <v>31</v>
      </c>
    </row>
    <row r="29" spans="1:12" ht="21.95" customHeight="1">
      <c r="A29" s="7" t="s">
        <v>24</v>
      </c>
      <c r="B29" s="7" t="s">
        <v>94</v>
      </c>
      <c r="C29" s="7" t="s">
        <v>98</v>
      </c>
      <c r="D29" s="11" t="s">
        <v>24</v>
      </c>
      <c r="E29" s="11" t="s">
        <v>41</v>
      </c>
      <c r="F29" s="15">
        <v>1</v>
      </c>
      <c r="G29" s="7" t="s">
        <v>99</v>
      </c>
      <c r="H29" s="13"/>
      <c r="I29" s="14">
        <f t="shared" si="0"/>
        <v>0</v>
      </c>
      <c r="J29" s="7" t="s">
        <v>100</v>
      </c>
      <c r="K29" s="7" t="s">
        <v>101</v>
      </c>
      <c r="L29" s="9" t="s">
        <v>31</v>
      </c>
    </row>
    <row r="30" spans="1:12" ht="21.95" customHeight="1">
      <c r="A30" s="7" t="s">
        <v>24</v>
      </c>
      <c r="B30" s="7" t="s">
        <v>94</v>
      </c>
      <c r="C30" s="7" t="s">
        <v>102</v>
      </c>
      <c r="D30" s="11" t="s">
        <v>24</v>
      </c>
      <c r="E30" s="11" t="s">
        <v>41</v>
      </c>
      <c r="F30" s="15">
        <v>1</v>
      </c>
      <c r="G30" s="7" t="s">
        <v>103</v>
      </c>
      <c r="H30" s="13"/>
      <c r="I30" s="14">
        <f t="shared" si="0"/>
        <v>0</v>
      </c>
      <c r="J30" s="7" t="s">
        <v>92</v>
      </c>
      <c r="K30" s="7" t="s">
        <v>104</v>
      </c>
      <c r="L30" s="9" t="s">
        <v>31</v>
      </c>
    </row>
    <row r="31" spans="1:12" ht="21.95" customHeight="1">
      <c r="A31" s="7" t="s">
        <v>24</v>
      </c>
      <c r="B31" s="7" t="s">
        <v>94</v>
      </c>
      <c r="C31" s="7" t="s">
        <v>105</v>
      </c>
      <c r="D31" s="11" t="s">
        <v>24</v>
      </c>
      <c r="E31" s="11" t="s">
        <v>41</v>
      </c>
      <c r="F31" s="15">
        <v>1</v>
      </c>
      <c r="G31" s="7" t="s">
        <v>106</v>
      </c>
      <c r="H31" s="13"/>
      <c r="I31" s="14">
        <f t="shared" si="0"/>
        <v>0</v>
      </c>
      <c r="J31" s="7" t="s">
        <v>92</v>
      </c>
      <c r="K31" s="7" t="s">
        <v>107</v>
      </c>
      <c r="L31" s="9" t="s">
        <v>31</v>
      </c>
    </row>
    <row r="32" spans="1:12" ht="21.95" customHeight="1">
      <c r="A32" s="7" t="s">
        <v>24</v>
      </c>
      <c r="B32" s="7" t="s">
        <v>94</v>
      </c>
      <c r="C32" s="7" t="s">
        <v>108</v>
      </c>
      <c r="D32" s="11" t="s">
        <v>24</v>
      </c>
      <c r="E32" s="11" t="s">
        <v>41</v>
      </c>
      <c r="F32" s="15">
        <v>1</v>
      </c>
      <c r="G32" s="7" t="s">
        <v>109</v>
      </c>
      <c r="H32" s="13"/>
      <c r="I32" s="14">
        <f t="shared" si="0"/>
        <v>0</v>
      </c>
      <c r="J32" s="7" t="s">
        <v>92</v>
      </c>
      <c r="K32" s="7" t="s">
        <v>110</v>
      </c>
      <c r="L32" s="9" t="s">
        <v>31</v>
      </c>
    </row>
    <row r="33" spans="1:12" ht="21.95" customHeight="1">
      <c r="A33" s="7" t="s">
        <v>24</v>
      </c>
      <c r="B33" s="7" t="s">
        <v>111</v>
      </c>
      <c r="C33" s="7" t="s">
        <v>112</v>
      </c>
      <c r="D33" s="11" t="s">
        <v>24</v>
      </c>
      <c r="E33" s="11" t="s">
        <v>41</v>
      </c>
      <c r="F33" s="15">
        <v>3</v>
      </c>
      <c r="G33" s="7" t="s">
        <v>113</v>
      </c>
      <c r="H33" s="13"/>
      <c r="I33" s="14">
        <f t="shared" si="0"/>
        <v>0</v>
      </c>
      <c r="J33" s="7" t="s">
        <v>114</v>
      </c>
      <c r="K33" s="7" t="s">
        <v>115</v>
      </c>
      <c r="L33" s="9" t="s">
        <v>31</v>
      </c>
    </row>
    <row r="34" spans="1:12" ht="21.95" customHeight="1">
      <c r="A34" s="7" t="s">
        <v>116</v>
      </c>
      <c r="B34" s="7" t="s">
        <v>117</v>
      </c>
      <c r="C34" s="7" t="s">
        <v>118</v>
      </c>
      <c r="D34" s="11" t="s">
        <v>37</v>
      </c>
      <c r="E34" s="11" t="s">
        <v>27</v>
      </c>
      <c r="F34" s="15">
        <v>1</v>
      </c>
      <c r="G34" s="7" t="s">
        <v>119</v>
      </c>
      <c r="H34" s="13"/>
      <c r="I34" s="14">
        <f t="shared" si="0"/>
        <v>0</v>
      </c>
      <c r="J34" s="7" t="s">
        <v>120</v>
      </c>
      <c r="K34" s="7" t="s">
        <v>121</v>
      </c>
      <c r="L34" s="9" t="s">
        <v>31</v>
      </c>
    </row>
    <row r="35" spans="1:12" ht="21.95" customHeight="1">
      <c r="A35" s="7" t="s">
        <v>116</v>
      </c>
      <c r="B35" s="7" t="s">
        <v>117</v>
      </c>
      <c r="C35" s="7" t="s">
        <v>122</v>
      </c>
      <c r="D35" s="11" t="s">
        <v>90</v>
      </c>
      <c r="E35" s="11" t="s">
        <v>27</v>
      </c>
      <c r="F35" s="15">
        <v>1</v>
      </c>
      <c r="G35" s="7" t="s">
        <v>123</v>
      </c>
      <c r="H35" s="13"/>
      <c r="I35" s="14">
        <f t="shared" si="0"/>
        <v>0</v>
      </c>
      <c r="J35" s="7" t="s">
        <v>120</v>
      </c>
      <c r="K35" s="7" t="s">
        <v>124</v>
      </c>
      <c r="L35" s="9" t="s">
        <v>31</v>
      </c>
    </row>
    <row r="36" spans="1:12" ht="21.95" customHeight="1">
      <c r="A36" s="7" t="s">
        <v>116</v>
      </c>
      <c r="B36" s="7" t="s">
        <v>117</v>
      </c>
      <c r="C36" s="7" t="s">
        <v>125</v>
      </c>
      <c r="D36" s="11" t="s">
        <v>90</v>
      </c>
      <c r="E36" s="11" t="s">
        <v>27</v>
      </c>
      <c r="F36" s="15">
        <v>1</v>
      </c>
      <c r="G36" s="7" t="s">
        <v>126</v>
      </c>
      <c r="H36" s="13"/>
      <c r="I36" s="14">
        <f t="shared" si="0"/>
        <v>0</v>
      </c>
      <c r="J36" s="7" t="s">
        <v>120</v>
      </c>
      <c r="K36" s="7" t="s">
        <v>127</v>
      </c>
      <c r="L36" s="9" t="s">
        <v>31</v>
      </c>
    </row>
    <row r="37" spans="1:12" ht="21.95" customHeight="1">
      <c r="A37" s="7" t="s">
        <v>116</v>
      </c>
      <c r="B37" s="7" t="s">
        <v>117</v>
      </c>
      <c r="C37" s="7" t="s">
        <v>128</v>
      </c>
      <c r="D37" s="11" t="s">
        <v>90</v>
      </c>
      <c r="E37" s="11" t="s">
        <v>27</v>
      </c>
      <c r="F37" s="15">
        <v>1</v>
      </c>
      <c r="G37" s="7" t="s">
        <v>129</v>
      </c>
      <c r="H37" s="13"/>
      <c r="I37" s="14">
        <f t="shared" si="0"/>
        <v>0</v>
      </c>
      <c r="J37" s="7" t="s">
        <v>130</v>
      </c>
      <c r="K37" s="7" t="s">
        <v>131</v>
      </c>
      <c r="L37" s="9" t="s">
        <v>31</v>
      </c>
    </row>
    <row r="38" spans="1:12" ht="21.95" customHeight="1">
      <c r="A38" s="7" t="s">
        <v>116</v>
      </c>
      <c r="B38" s="7" t="s">
        <v>117</v>
      </c>
      <c r="C38" s="7" t="s">
        <v>132</v>
      </c>
      <c r="D38" s="11" t="s">
        <v>37</v>
      </c>
      <c r="E38" s="11" t="s">
        <v>27</v>
      </c>
      <c r="F38" s="15">
        <v>1</v>
      </c>
      <c r="G38" s="7" t="s">
        <v>133</v>
      </c>
      <c r="H38" s="13"/>
      <c r="I38" s="14">
        <f t="shared" si="0"/>
        <v>0</v>
      </c>
      <c r="J38" s="7" t="s">
        <v>134</v>
      </c>
      <c r="K38" s="7" t="s">
        <v>135</v>
      </c>
      <c r="L38" s="9" t="s">
        <v>31</v>
      </c>
    </row>
    <row r="39" spans="1:12" ht="21.95" customHeight="1">
      <c r="A39" s="7" t="s">
        <v>116</v>
      </c>
      <c r="B39" s="7" t="s">
        <v>136</v>
      </c>
      <c r="C39" s="7" t="s">
        <v>137</v>
      </c>
      <c r="D39" s="11" t="s">
        <v>37</v>
      </c>
      <c r="E39" s="11" t="s">
        <v>27</v>
      </c>
      <c r="F39" s="15">
        <v>1</v>
      </c>
      <c r="G39" s="7" t="s">
        <v>138</v>
      </c>
      <c r="H39" s="13"/>
      <c r="I39" s="14">
        <f t="shared" si="0"/>
        <v>0</v>
      </c>
      <c r="J39" s="7" t="s">
        <v>139</v>
      </c>
      <c r="K39" s="7" t="s">
        <v>140</v>
      </c>
      <c r="L39" s="9" t="s">
        <v>31</v>
      </c>
    </row>
    <row r="40" spans="1:12" ht="21.95" customHeight="1">
      <c r="A40" s="7" t="s">
        <v>141</v>
      </c>
      <c r="B40" s="7" t="s">
        <v>142</v>
      </c>
      <c r="C40" s="7" t="s">
        <v>143</v>
      </c>
      <c r="D40" s="11" t="s">
        <v>90</v>
      </c>
      <c r="E40" s="11" t="s">
        <v>41</v>
      </c>
      <c r="F40" s="15">
        <v>1</v>
      </c>
      <c r="G40" s="7" t="s">
        <v>144</v>
      </c>
      <c r="H40" s="13"/>
      <c r="I40" s="14">
        <f t="shared" si="0"/>
        <v>0</v>
      </c>
      <c r="J40" s="7" t="s">
        <v>145</v>
      </c>
      <c r="K40" s="7" t="s">
        <v>146</v>
      </c>
      <c r="L40" s="9" t="s">
        <v>31</v>
      </c>
    </row>
    <row r="41" spans="1:12" ht="21.95" customHeight="1">
      <c r="A41" s="7" t="s">
        <v>141</v>
      </c>
      <c r="B41" s="7" t="s">
        <v>142</v>
      </c>
      <c r="C41" s="7" t="s">
        <v>147</v>
      </c>
      <c r="D41" s="11" t="s">
        <v>37</v>
      </c>
      <c r="E41" s="11" t="s">
        <v>41</v>
      </c>
      <c r="F41" s="15">
        <v>1</v>
      </c>
      <c r="G41" s="7" t="s">
        <v>148</v>
      </c>
      <c r="H41" s="13"/>
      <c r="I41" s="14">
        <f t="shared" si="0"/>
        <v>0</v>
      </c>
      <c r="J41" s="7" t="s">
        <v>149</v>
      </c>
      <c r="K41" s="7" t="s">
        <v>150</v>
      </c>
      <c r="L41" s="9" t="s">
        <v>31</v>
      </c>
    </row>
    <row r="42" spans="1:12" ht="21.95" customHeight="1">
      <c r="A42" s="7" t="s">
        <v>141</v>
      </c>
      <c r="B42" s="7" t="s">
        <v>142</v>
      </c>
      <c r="C42" s="7" t="s">
        <v>151</v>
      </c>
      <c r="D42" s="11" t="s">
        <v>37</v>
      </c>
      <c r="E42" s="11" t="s">
        <v>41</v>
      </c>
      <c r="F42" s="15">
        <v>1</v>
      </c>
      <c r="G42" s="7" t="s">
        <v>152</v>
      </c>
      <c r="H42" s="13"/>
      <c r="I42" s="14">
        <f t="shared" si="0"/>
        <v>0</v>
      </c>
      <c r="J42" s="7" t="s">
        <v>153</v>
      </c>
      <c r="K42" s="7" t="s">
        <v>154</v>
      </c>
      <c r="L42" s="9" t="s">
        <v>31</v>
      </c>
    </row>
    <row r="43" spans="1:12" ht="21.95" customHeight="1">
      <c r="A43" s="7" t="s">
        <v>155</v>
      </c>
      <c r="B43" s="7" t="s">
        <v>156</v>
      </c>
      <c r="C43" s="7" t="s">
        <v>157</v>
      </c>
      <c r="D43" s="11" t="s">
        <v>90</v>
      </c>
      <c r="E43" s="11" t="s">
        <v>27</v>
      </c>
      <c r="F43" s="15">
        <v>1</v>
      </c>
      <c r="G43" s="7" t="s">
        <v>158</v>
      </c>
      <c r="H43" s="13"/>
      <c r="I43" s="14">
        <f t="shared" si="0"/>
        <v>0</v>
      </c>
      <c r="J43" s="7" t="s">
        <v>159</v>
      </c>
      <c r="K43" s="7" t="s">
        <v>160</v>
      </c>
      <c r="L43" s="9" t="s">
        <v>31</v>
      </c>
    </row>
    <row r="44" spans="1:12" ht="21.95" customHeight="1">
      <c r="A44" s="7" t="s">
        <v>155</v>
      </c>
      <c r="B44" s="7" t="s">
        <v>156</v>
      </c>
      <c r="C44" s="7" t="s">
        <v>161</v>
      </c>
      <c r="D44" s="11" t="s">
        <v>90</v>
      </c>
      <c r="E44" s="11" t="s">
        <v>41</v>
      </c>
      <c r="F44" s="15">
        <v>1</v>
      </c>
      <c r="G44" s="7" t="s">
        <v>162</v>
      </c>
      <c r="H44" s="13"/>
      <c r="I44" s="14">
        <f t="shared" si="0"/>
        <v>0</v>
      </c>
      <c r="J44" s="7" t="s">
        <v>70</v>
      </c>
      <c r="K44" s="7" t="s">
        <v>163</v>
      </c>
      <c r="L44" s="9" t="s">
        <v>31</v>
      </c>
    </row>
    <row r="45" spans="1:12" ht="21.95" customHeight="1">
      <c r="A45" s="7" t="s">
        <v>155</v>
      </c>
      <c r="B45" s="7" t="s">
        <v>156</v>
      </c>
      <c r="C45" s="7" t="s">
        <v>164</v>
      </c>
      <c r="D45" s="11" t="s">
        <v>165</v>
      </c>
      <c r="E45" s="11" t="s">
        <v>41</v>
      </c>
      <c r="F45" s="15">
        <v>0</v>
      </c>
      <c r="G45" s="7" t="s">
        <v>166</v>
      </c>
      <c r="H45" s="13"/>
      <c r="I45" s="14">
        <f t="shared" si="0"/>
        <v>0</v>
      </c>
      <c r="J45" s="7" t="s">
        <v>167</v>
      </c>
      <c r="K45" s="7" t="s">
        <v>168</v>
      </c>
      <c r="L45" s="9" t="s">
        <v>31</v>
      </c>
    </row>
    <row r="46" spans="1:12" ht="21.95" customHeight="1">
      <c r="A46" s="7" t="s">
        <v>155</v>
      </c>
      <c r="B46" s="7" t="s">
        <v>156</v>
      </c>
      <c r="C46" s="7" t="s">
        <v>169</v>
      </c>
      <c r="D46" s="11" t="s">
        <v>165</v>
      </c>
      <c r="E46" s="11" t="s">
        <v>41</v>
      </c>
      <c r="F46" s="15">
        <v>0</v>
      </c>
      <c r="G46" s="7" t="s">
        <v>170</v>
      </c>
      <c r="H46" s="13"/>
      <c r="I46" s="14">
        <f t="shared" si="0"/>
        <v>0</v>
      </c>
      <c r="J46" s="7" t="s">
        <v>70</v>
      </c>
      <c r="K46" s="7" t="s">
        <v>171</v>
      </c>
      <c r="L46" s="9" t="s">
        <v>31</v>
      </c>
    </row>
    <row r="47" spans="1:12" ht="21.95" customHeight="1">
      <c r="A47" s="1" t="s">
        <v>172</v>
      </c>
      <c r="B47" s="1" t="s">
        <v>173</v>
      </c>
      <c r="C47" s="1" t="s">
        <v>174</v>
      </c>
      <c r="D47" s="2" t="s">
        <v>165</v>
      </c>
      <c r="E47" s="2" t="s">
        <v>27</v>
      </c>
      <c r="F47" s="2">
        <v>0</v>
      </c>
      <c r="G47" s="1" t="s">
        <v>175</v>
      </c>
      <c r="H47" s="4"/>
      <c r="I47" s="2">
        <f t="shared" si="0"/>
        <v>0</v>
      </c>
      <c r="J47" s="1" t="s">
        <v>176</v>
      </c>
      <c r="K47" s="1" t="s">
        <v>177</v>
      </c>
      <c r="L47" s="2" t="s">
        <v>178</v>
      </c>
    </row>
    <row r="48" spans="1:12" ht="21.95" customHeight="1">
      <c r="A48" s="1" t="s">
        <v>172</v>
      </c>
      <c r="B48" s="1" t="s">
        <v>117</v>
      </c>
      <c r="C48" s="1" t="s">
        <v>179</v>
      </c>
      <c r="D48" s="2" t="s">
        <v>165</v>
      </c>
      <c r="E48" s="2" t="s">
        <v>27</v>
      </c>
      <c r="F48" s="2">
        <v>0</v>
      </c>
      <c r="G48" s="1" t="s">
        <v>180</v>
      </c>
      <c r="H48" s="4"/>
      <c r="I48" s="2">
        <f t="shared" si="0"/>
        <v>0</v>
      </c>
      <c r="J48" s="1" t="s">
        <v>130</v>
      </c>
      <c r="K48" s="1" t="s">
        <v>181</v>
      </c>
      <c r="L48" s="2" t="s">
        <v>178</v>
      </c>
    </row>
    <row r="49" spans="1:12" ht="21.95" customHeight="1"/>
    <row r="50" spans="1:12" ht="21.95" customHeight="1">
      <c r="A50" s="10" t="s">
        <v>213</v>
      </c>
      <c r="B50" s="10"/>
      <c r="C50" s="10"/>
    </row>
    <row r="51" spans="1:12" ht="21.95" customHeight="1">
      <c r="A51" s="30" t="s">
        <v>214</v>
      </c>
      <c r="B51" s="31">
        <v>10000000</v>
      </c>
      <c r="C51" s="32" t="s">
        <v>215</v>
      </c>
      <c r="D51" s="24"/>
      <c r="E51" s="24"/>
      <c r="F51" s="24"/>
      <c r="G51" s="24"/>
      <c r="H51" s="24"/>
      <c r="I51" s="24"/>
      <c r="J51" s="24"/>
      <c r="K51" s="24"/>
      <c r="L51" s="24"/>
    </row>
    <row r="52" spans="1:12" ht="21.95" customHeight="1">
      <c r="A52" s="7" t="s">
        <v>216</v>
      </c>
      <c r="B52" s="14">
        <f>SUM(I13:I46)</f>
        <v>0</v>
      </c>
      <c r="C52" s="27" t="s">
        <v>217</v>
      </c>
      <c r="D52" s="24"/>
      <c r="E52" s="24"/>
      <c r="F52" s="24"/>
      <c r="G52" s="24"/>
      <c r="H52" s="24"/>
      <c r="I52" s="24"/>
      <c r="J52" s="24"/>
      <c r="K52" s="24"/>
      <c r="L52" s="24"/>
    </row>
    <row r="53" spans="1:12" ht="21.95" customHeight="1">
      <c r="A53" s="7" t="s">
        <v>218</v>
      </c>
      <c r="B53" s="14">
        <f>B51-B52</f>
        <v>10000000</v>
      </c>
      <c r="C53" s="27" t="s">
        <v>219</v>
      </c>
      <c r="D53" s="24"/>
      <c r="E53" s="24"/>
      <c r="F53" s="24"/>
      <c r="G53" s="24"/>
      <c r="H53" s="24"/>
      <c r="I53" s="24"/>
      <c r="J53" s="24"/>
      <c r="K53" s="24"/>
      <c r="L53" s="24"/>
    </row>
    <row r="54" spans="1:12" ht="21.95" customHeight="1">
      <c r="A54" s="7" t="s">
        <v>220</v>
      </c>
      <c r="B54" s="12" t="str">
        <f>IF(B52=0,"단가 입력 필요",IF(B53&gt;=0,"예산 내 진행", "예산 초과 - P2/P3 재검토"))</f>
        <v>단가 입력 필요</v>
      </c>
      <c r="C54" s="7" t="s">
        <v>221</v>
      </c>
    </row>
    <row r="55" spans="1:12" ht="21.95" customHeight="1">
      <c r="A55" s="6" t="s">
        <v>222</v>
      </c>
      <c r="B55" s="19">
        <f>SUMIF(D13:D46,"필수",I13:I46)+SUMIF(D13:D46,"P1(강추)",I13:I46)</f>
        <v>0</v>
      </c>
      <c r="C55" s="6" t="s">
        <v>223</v>
      </c>
    </row>
    <row r="56" spans="1:12" ht="21.95" customHeight="1">
      <c r="A56" s="6" t="s">
        <v>224</v>
      </c>
      <c r="B56" s="19">
        <f>SUMIF(D13:D46,"P2(있으면좋음)",I13:I46)+SUMIF(D13:D46,"P3(선택)",I13:I46)</f>
        <v>0</v>
      </c>
      <c r="C56" s="6" t="s">
        <v>225</v>
      </c>
    </row>
  </sheetData>
  <mergeCells count="7">
    <mergeCell ref="A1:L1"/>
    <mergeCell ref="A4:L4"/>
    <mergeCell ref="A2:L2"/>
    <mergeCell ref="C53:L53"/>
    <mergeCell ref="C52:L52"/>
    <mergeCell ref="A11:L11"/>
    <mergeCell ref="A51:L51"/>
  </mergeCells>
  <phoneticPr fontId="7" type="noConversion"/>
  <conditionalFormatting sqref="B54">
    <cfRule type="containsText" dxfId="7" priority="1" operator="containsText" text="예산 내"/>
    <cfRule type="containsText" dxfId="6" priority="2" operator="containsText" text="초과"/>
    <cfRule type="containsText" dxfId="5" priority="3" operator="containsText" text="입력"/>
  </conditionalFormatting>
  <conditionalFormatting sqref="I13:I46">
    <cfRule type="cellIs" dxfId="4" priority="4" operator="greaterThan">
      <formula>0</formula>
    </cfRule>
  </conditionalFormatting>
  <dataValidations count="8">
    <dataValidation type="list" allowBlank="1" sqref="B6" xr:uid="{00000000-0002-0000-0000-000000000000}">
      <formula1>"1BR(분리형 생숙),2BR,3BR 이상"</formula1>
    </dataValidation>
    <dataValidation type="list" allowBlank="1" sqref="B9" xr:uid="{00000000-0002-0000-0000-000001000000}">
      <formula1>"미정,힐링/자연,모던/미니멀,빈티지,패밀리,비즈니스/워크,커플/감성"</formula1>
    </dataValidation>
    <dataValidation type="list" sqref="D13:D48 E4:E11" xr:uid="{00000000-0002-0000-0000-000002000000}">
      <formula1>"필수,P1(강추),P2(있으면좋음),P3(선택)"</formula1>
    </dataValidation>
    <dataValidation type="list" sqref="E13:E48" xr:uid="{00000000-0002-0000-0000-000003000000}">
      <formula1>"새상품,중고가능,가능하면새상품"</formula1>
    </dataValidation>
    <dataValidation type="list" sqref="L13:L48" xr:uid="{00000000-0002-0000-0000-000004000000}">
      <formula1>"미구매,구매완료,보류,이미보유"</formula1>
    </dataValidation>
    <dataValidation type="list" allowBlank="1" sqref="D13:D46" xr:uid="{00000000-0002-0000-0000-000005000000}">
      <formula1>"필수,P1(강추),P2(있으면좋음),P3(선택)"</formula1>
    </dataValidation>
    <dataValidation type="list" allowBlank="1" sqref="E13:E46" xr:uid="{00000000-0002-0000-0000-000006000000}">
      <formula1>"새상품,중고가능,중고금지,소모품,직접시공"</formula1>
    </dataValidation>
    <dataValidation type="list" allowBlank="1" sqref="L13:L46" xr:uid="{00000000-0002-0000-0000-000007000000}">
      <formula1>"미구매,구매완료,가격비교중,대체품검토,보류"</formula1>
    </dataValidation>
  </dataValidations>
  <pageMargins left="0.7" right="0.7" top="0.75" bottom="0.75" header="0.3" footer="0.3"/>
  <pageSetup paperSize="129" orientation="portrait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B14" sqref="B14"/>
    </sheetView>
  </sheetViews>
  <sheetFormatPr defaultRowHeight="16.5"/>
  <cols>
    <col min="1" max="5" width="18" customWidth="1"/>
    <col min="6" max="6" width="35" customWidth="1"/>
  </cols>
  <sheetData>
    <row r="1" spans="1:6" ht="21.95" customHeight="1">
      <c r="A1" s="21" t="s">
        <v>182</v>
      </c>
      <c r="B1" s="21"/>
      <c r="C1" s="21"/>
      <c r="D1" s="21"/>
      <c r="E1" s="21"/>
      <c r="F1" s="21"/>
    </row>
    <row r="2" spans="1:6" ht="21.95" customHeight="1"/>
    <row r="3" spans="1:6" s="3" customFormat="1" ht="21.95" customHeight="1">
      <c r="A3" s="8" t="s">
        <v>183</v>
      </c>
      <c r="B3" s="8" t="s">
        <v>184</v>
      </c>
      <c r="C3" s="8" t="s">
        <v>185</v>
      </c>
      <c r="D3" s="8" t="s">
        <v>186</v>
      </c>
      <c r="E3" s="8" t="s">
        <v>187</v>
      </c>
      <c r="F3" s="8" t="s">
        <v>188</v>
      </c>
    </row>
    <row r="4" spans="1:6" ht="21.95" customHeight="1">
      <c r="A4" s="11" t="s">
        <v>25</v>
      </c>
      <c r="B4" s="13"/>
      <c r="C4" s="13"/>
      <c r="D4" s="14" t="str">
        <f t="shared" ref="D4:D11" si="0">IF(OR(B4="",C4=""),"",B4-C4)</f>
        <v/>
      </c>
      <c r="E4" s="9" t="s">
        <v>189</v>
      </c>
      <c r="F4" s="20"/>
    </row>
    <row r="5" spans="1:6" ht="21.95" customHeight="1">
      <c r="A5" s="11" t="s">
        <v>190</v>
      </c>
      <c r="B5" s="13"/>
      <c r="C5" s="13"/>
      <c r="D5" s="14" t="str">
        <f t="shared" si="0"/>
        <v/>
      </c>
      <c r="E5" s="9" t="s">
        <v>189</v>
      </c>
      <c r="F5" s="20"/>
    </row>
    <row r="6" spans="1:6" ht="21.95" customHeight="1">
      <c r="A6" s="11" t="s">
        <v>191</v>
      </c>
      <c r="B6" s="13"/>
      <c r="C6" s="13"/>
      <c r="D6" s="14" t="str">
        <f t="shared" si="0"/>
        <v/>
      </c>
      <c r="E6" s="9" t="s">
        <v>189</v>
      </c>
      <c r="F6" s="20"/>
    </row>
    <row r="7" spans="1:6" ht="21.95" customHeight="1">
      <c r="A7" s="11" t="s">
        <v>94</v>
      </c>
      <c r="B7" s="13"/>
      <c r="C7" s="13"/>
      <c r="D7" s="14" t="str">
        <f t="shared" si="0"/>
        <v/>
      </c>
      <c r="E7" s="9" t="s">
        <v>189</v>
      </c>
      <c r="F7" s="20"/>
    </row>
    <row r="8" spans="1:6" ht="21.95" customHeight="1">
      <c r="A8" s="11" t="s">
        <v>117</v>
      </c>
      <c r="B8" s="13"/>
      <c r="C8" s="13"/>
      <c r="D8" s="14" t="str">
        <f t="shared" si="0"/>
        <v/>
      </c>
      <c r="E8" s="9" t="s">
        <v>189</v>
      </c>
      <c r="F8" s="20"/>
    </row>
    <row r="9" spans="1:6" ht="21.95" customHeight="1">
      <c r="A9" s="11" t="s">
        <v>192</v>
      </c>
      <c r="B9" s="13"/>
      <c r="C9" s="13"/>
      <c r="D9" s="14" t="str">
        <f t="shared" si="0"/>
        <v/>
      </c>
      <c r="E9" s="9" t="s">
        <v>189</v>
      </c>
      <c r="F9" s="20"/>
    </row>
    <row r="10" spans="1:6" ht="21.95" customHeight="1">
      <c r="A10" s="11" t="s">
        <v>155</v>
      </c>
      <c r="B10" s="13"/>
      <c r="C10" s="13"/>
      <c r="D10" s="14" t="str">
        <f t="shared" si="0"/>
        <v/>
      </c>
      <c r="E10" s="9" t="s">
        <v>189</v>
      </c>
      <c r="F10" s="20"/>
    </row>
    <row r="11" spans="1:6" ht="21.95" customHeight="1">
      <c r="A11" s="11" t="s">
        <v>193</v>
      </c>
      <c r="B11" s="13"/>
      <c r="C11" s="13"/>
      <c r="D11" s="14" t="str">
        <f t="shared" si="0"/>
        <v/>
      </c>
      <c r="E11" s="9" t="s">
        <v>189</v>
      </c>
      <c r="F11" s="20"/>
    </row>
    <row r="12" spans="1:6" ht="21.95" customHeight="1"/>
    <row r="13" spans="1:6" ht="21.95" customHeight="1">
      <c r="A13" s="10" t="s">
        <v>213</v>
      </c>
      <c r="B13" s="10"/>
      <c r="C13" s="10"/>
      <c r="D13" s="10"/>
      <c r="E13" s="10"/>
      <c r="F13" s="10"/>
    </row>
    <row r="14" spans="1:6" ht="21.95" customHeight="1">
      <c r="A14" s="6" t="s">
        <v>226</v>
      </c>
      <c r="B14" s="19">
        <f>SUM(B4:B11)</f>
        <v>0</v>
      </c>
      <c r="C14" s="19" t="s">
        <v>227</v>
      </c>
      <c r="D14" s="19">
        <f>SUM(C4:C11)</f>
        <v>0</v>
      </c>
      <c r="E14" s="19" t="s">
        <v>228</v>
      </c>
      <c r="F14" s="19">
        <f>B14-D14</f>
        <v>0</v>
      </c>
    </row>
    <row r="15" spans="1:6" ht="21.95" customHeight="1">
      <c r="A15" s="6" t="s">
        <v>229</v>
      </c>
      <c r="B15" s="17" t="str">
        <f>IF(B14=0,"입력 필요",IF(F14&gt;=0,"예산 내 진행","초과 - P2/P3 재검토"))</f>
        <v>입력 필요</v>
      </c>
      <c r="C15" s="6"/>
      <c r="D15" s="6"/>
      <c r="E15" s="6"/>
      <c r="F15" s="6"/>
    </row>
    <row r="16" spans="1:6" ht="21.95" customHeight="1">
      <c r="A16" s="6" t="s">
        <v>230</v>
      </c>
      <c r="B16" s="6" t="s">
        <v>231</v>
      </c>
      <c r="C16" s="6"/>
      <c r="D16" s="6"/>
      <c r="E16" s="6"/>
      <c r="F16" s="6"/>
    </row>
  </sheetData>
  <mergeCells count="1">
    <mergeCell ref="A1:F1"/>
  </mergeCells>
  <phoneticPr fontId="7" type="noConversion"/>
  <conditionalFormatting sqref="B15">
    <cfRule type="containsText" dxfId="3" priority="1" operator="containsText" text="예산 내"/>
    <cfRule type="containsText" dxfId="2" priority="2" operator="containsText" text="초과"/>
  </conditionalFormatting>
  <dataValidations count="2">
    <dataValidation type="list" sqref="D13:D48 E4:E11" xr:uid="{00000000-0002-0000-0100-000000000000}">
      <formula1>"필수,P1(강추),P2(있으면좋음),P3(선택)"</formula1>
    </dataValidation>
    <dataValidation type="list" allowBlank="1" sqref="E4:E11" xr:uid="{00000000-0002-0000-0100-000001000000}">
      <formula1>"P1(2주내),P2(오픈전),P3(보류),삭제/대체"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B7" sqref="B7"/>
    </sheetView>
  </sheetViews>
  <sheetFormatPr defaultRowHeight="16.5"/>
  <cols>
    <col min="1" max="2" width="28" customWidth="1"/>
    <col min="3" max="3" width="42" customWidth="1"/>
  </cols>
  <sheetData>
    <row r="1" spans="1:3" ht="24" customHeight="1">
      <c r="A1" s="21" t="s">
        <v>194</v>
      </c>
      <c r="B1" s="21"/>
      <c r="C1" s="21"/>
    </row>
    <row r="2" spans="1:3" ht="24" customHeight="1"/>
    <row r="3" spans="1:3" s="3" customFormat="1" ht="24" customHeight="1">
      <c r="A3" s="8" t="s">
        <v>195</v>
      </c>
      <c r="B3" s="8" t="s">
        <v>196</v>
      </c>
      <c r="C3" s="8" t="s">
        <v>197</v>
      </c>
    </row>
    <row r="4" spans="1:3" ht="24" customHeight="1">
      <c r="A4" s="7" t="s">
        <v>198</v>
      </c>
      <c r="B4" s="7" t="s">
        <v>199</v>
      </c>
      <c r="C4" s="7" t="s">
        <v>200</v>
      </c>
    </row>
    <row r="5" spans="1:3" ht="24" customHeight="1">
      <c r="A5" s="7" t="s">
        <v>201</v>
      </c>
      <c r="B5" s="7" t="s">
        <v>202</v>
      </c>
      <c r="C5" s="7" t="s">
        <v>203</v>
      </c>
    </row>
    <row r="6" spans="1:3" ht="24" customHeight="1">
      <c r="A6" s="7" t="s">
        <v>204</v>
      </c>
      <c r="B6" s="7" t="s">
        <v>205</v>
      </c>
      <c r="C6" s="7" t="s">
        <v>206</v>
      </c>
    </row>
    <row r="7" spans="1:3" ht="24" customHeight="1">
      <c r="A7" s="7" t="s">
        <v>207</v>
      </c>
      <c r="B7" s="7" t="s">
        <v>208</v>
      </c>
      <c r="C7" s="7" t="s">
        <v>209</v>
      </c>
    </row>
    <row r="8" spans="1:3" ht="24" customHeight="1">
      <c r="A8" s="7" t="s">
        <v>210</v>
      </c>
      <c r="B8" s="7" t="s">
        <v>211</v>
      </c>
      <c r="C8" s="7" t="s">
        <v>212</v>
      </c>
    </row>
  </sheetData>
  <mergeCells count="1">
    <mergeCell ref="A1:C1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activeCell="D14" sqref="D14"/>
    </sheetView>
  </sheetViews>
  <sheetFormatPr defaultRowHeight="16.5"/>
  <cols>
    <col min="1" max="2" width="24" customWidth="1"/>
    <col min="3" max="4" width="42" customWidth="1"/>
    <col min="5" max="5" width="32" customWidth="1"/>
  </cols>
  <sheetData>
    <row r="1" spans="1:6" ht="24" customHeight="1">
      <c r="A1" s="33" t="s">
        <v>259</v>
      </c>
      <c r="B1" s="5"/>
      <c r="C1" s="5"/>
      <c r="D1" s="5"/>
      <c r="E1" s="5"/>
      <c r="F1" s="5"/>
    </row>
    <row r="2" spans="1:6" ht="24" customHeight="1"/>
    <row r="3" spans="1:6" ht="24" customHeight="1">
      <c r="A3" s="6" t="s">
        <v>260</v>
      </c>
      <c r="B3" s="18">
        <v>5000000</v>
      </c>
      <c r="C3" s="6" t="s">
        <v>261</v>
      </c>
      <c r="D3" s="6"/>
      <c r="E3" s="6"/>
      <c r="F3" s="6"/>
    </row>
    <row r="4" spans="1:6" ht="24" customHeight="1">
      <c r="A4" s="6" t="s">
        <v>229</v>
      </c>
      <c r="B4" s="17" t="str">
        <f>IF(B3="","예산 입력 필요",IF(B3&lt;3000000,"300만원 미만: 오픈 전 예산 보강 권장",IF(B3&lt;5000000,"300만원대: 최소 오픈 우선",IF(B3&lt;7000000,"500만원대: 안정 오픈",IF(B3&lt;10000000,"700만원대: 차별화 가능","1000만원대: 완성도 강화, 과투자 주의")))))</f>
        <v>500만원대: 안정 오픈</v>
      </c>
      <c r="C4" s="6"/>
      <c r="D4" s="6"/>
      <c r="E4" s="6"/>
      <c r="F4" s="6"/>
    </row>
    <row r="5" spans="1:6" ht="24" customHeight="1">
      <c r="A5" s="6" t="s">
        <v>262</v>
      </c>
      <c r="B5" s="17" t="str">
        <f>IF(B3&lt;5000000,"침구·수건·청소·필수 가전·와이파이",IF(B3&lt;7000000,"매트리스·냉난방·욕실 보수·사진용 핵심 가구",IF(B3&lt;10000000,"식탁·커튼·조명·컨셉 장치","부분 시공·가전 업그레이드·동선 개선")))</f>
        <v>매트리스·냉난방·욕실 보수·사진용 핵심 가구</v>
      </c>
      <c r="C5" s="6"/>
      <c r="D5" s="6"/>
      <c r="E5" s="6"/>
      <c r="F5" s="6"/>
    </row>
    <row r="6" spans="1:6" ht="24" customHeight="1">
      <c r="A6" s="6" t="s">
        <v>263</v>
      </c>
      <c r="B6" s="17" t="str">
        <f>IF(B3&lt;5000000,"감성소품·대형가구·포토존",IF(B3&lt;7000000,"고급 식기·관리 어려운 조명·러그",IF(B3&lt;10000000,"과한 시공·브랜드 가구","수익 회수 어려운 장식성 지출")))</f>
        <v>고급 식기·관리 어려운 조명·러그</v>
      </c>
      <c r="C6" s="6"/>
      <c r="D6" s="6"/>
      <c r="E6" s="6"/>
      <c r="F6" s="6"/>
    </row>
    <row r="7" spans="1:6" ht="24" customHeight="1"/>
    <row r="8" spans="1:6" ht="24" customHeight="1">
      <c r="A8" s="8" t="s">
        <v>264</v>
      </c>
      <c r="B8" s="8" t="s">
        <v>265</v>
      </c>
      <c r="C8" s="8" t="s">
        <v>266</v>
      </c>
      <c r="D8" s="8" t="s">
        <v>267</v>
      </c>
      <c r="E8" s="8" t="s">
        <v>268</v>
      </c>
    </row>
    <row r="9" spans="1:6" ht="24" customHeight="1">
      <c r="A9" s="6" t="s">
        <v>269</v>
      </c>
      <c r="B9" s="6" t="s">
        <v>270</v>
      </c>
      <c r="C9" s="6" t="s">
        <v>271</v>
      </c>
      <c r="D9" s="6" t="s">
        <v>272</v>
      </c>
      <c r="E9" s="6" t="s">
        <v>273</v>
      </c>
    </row>
    <row r="10" spans="1:6" ht="24" customHeight="1">
      <c r="A10" s="6" t="s">
        <v>274</v>
      </c>
      <c r="B10" s="6" t="s">
        <v>275</v>
      </c>
      <c r="C10" s="6" t="s">
        <v>276</v>
      </c>
      <c r="D10" s="6" t="s">
        <v>277</v>
      </c>
      <c r="E10" s="6" t="s">
        <v>278</v>
      </c>
    </row>
    <row r="11" spans="1:6" ht="24" customHeight="1">
      <c r="A11" s="6" t="s">
        <v>279</v>
      </c>
      <c r="B11" s="6" t="s">
        <v>280</v>
      </c>
      <c r="C11" s="6" t="s">
        <v>281</v>
      </c>
      <c r="D11" s="6" t="s">
        <v>282</v>
      </c>
      <c r="E11" s="6" t="s">
        <v>283</v>
      </c>
    </row>
    <row r="12" spans="1:6" ht="24" customHeight="1">
      <c r="A12" s="6" t="s">
        <v>284</v>
      </c>
      <c r="B12" s="6" t="s">
        <v>285</v>
      </c>
      <c r="C12" s="6" t="s">
        <v>286</v>
      </c>
      <c r="D12" s="6" t="s">
        <v>287</v>
      </c>
      <c r="E12" s="6" t="s">
        <v>288</v>
      </c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workbookViewId="0">
      <selection activeCell="B10" sqref="B10"/>
    </sheetView>
  </sheetViews>
  <sheetFormatPr defaultRowHeight="16.5"/>
  <cols>
    <col min="1" max="2" width="18" customWidth="1"/>
    <col min="3" max="4" width="40" customWidth="1"/>
    <col min="5" max="5" width="18" customWidth="1"/>
    <col min="6" max="6" width="30" customWidth="1"/>
  </cols>
  <sheetData>
    <row r="1" spans="1:6" ht="24" customHeight="1">
      <c r="A1" s="33" t="s">
        <v>289</v>
      </c>
      <c r="B1" s="5"/>
      <c r="C1" s="5"/>
      <c r="D1" s="5"/>
      <c r="E1" s="5"/>
      <c r="F1" s="5"/>
    </row>
    <row r="2" spans="1:6" ht="24" customHeight="1"/>
    <row r="3" spans="1:6" ht="24" customHeight="1">
      <c r="A3" s="8" t="s">
        <v>290</v>
      </c>
      <c r="B3" s="8" t="s">
        <v>291</v>
      </c>
      <c r="C3" s="8" t="s">
        <v>292</v>
      </c>
      <c r="D3" s="8" t="s">
        <v>293</v>
      </c>
      <c r="E3" s="8" t="s">
        <v>229</v>
      </c>
      <c r="F3" s="8" t="s">
        <v>294</v>
      </c>
    </row>
    <row r="4" spans="1:6" ht="24" customHeight="1">
      <c r="A4" s="6">
        <v>1</v>
      </c>
      <c r="B4" s="6" t="s">
        <v>295</v>
      </c>
      <c r="C4" s="6" t="s">
        <v>296</v>
      </c>
      <c r="D4" s="6" t="s">
        <v>297</v>
      </c>
      <c r="E4" s="16" t="s">
        <v>298</v>
      </c>
      <c r="F4" s="16"/>
    </row>
    <row r="5" spans="1:6" ht="24" customHeight="1">
      <c r="A5" s="6">
        <v>2</v>
      </c>
      <c r="B5" s="6" t="s">
        <v>299</v>
      </c>
      <c r="C5" s="6" t="s">
        <v>300</v>
      </c>
      <c r="D5" s="6" t="s">
        <v>301</v>
      </c>
      <c r="E5" s="16" t="s">
        <v>302</v>
      </c>
      <c r="F5" s="16"/>
    </row>
    <row r="6" spans="1:6" ht="24" customHeight="1">
      <c r="A6" s="6">
        <v>3</v>
      </c>
      <c r="B6" s="6" t="s">
        <v>303</v>
      </c>
      <c r="C6" s="6" t="s">
        <v>304</v>
      </c>
      <c r="D6" s="6" t="s">
        <v>305</v>
      </c>
      <c r="E6" s="16" t="s">
        <v>298</v>
      </c>
      <c r="F6" s="16"/>
    </row>
    <row r="7" spans="1:6" ht="24" customHeight="1">
      <c r="A7" s="6">
        <v>4</v>
      </c>
      <c r="B7" s="6" t="s">
        <v>306</v>
      </c>
      <c r="C7" s="6" t="s">
        <v>307</v>
      </c>
      <c r="D7" s="6" t="s">
        <v>308</v>
      </c>
      <c r="E7" s="16" t="s">
        <v>302</v>
      </c>
      <c r="F7" s="16"/>
    </row>
    <row r="8" spans="1:6" ht="24" customHeight="1">
      <c r="A8" s="6">
        <v>5</v>
      </c>
      <c r="B8" s="6" t="s">
        <v>309</v>
      </c>
      <c r="C8" s="6" t="s">
        <v>310</v>
      </c>
      <c r="D8" s="6" t="s">
        <v>311</v>
      </c>
      <c r="E8" s="16" t="s">
        <v>302</v>
      </c>
      <c r="F8" s="16"/>
    </row>
    <row r="9" spans="1:6" ht="24" customHeight="1">
      <c r="A9" s="6">
        <v>6</v>
      </c>
      <c r="B9" s="6" t="s">
        <v>312</v>
      </c>
      <c r="C9" s="6" t="s">
        <v>313</v>
      </c>
      <c r="D9" s="6" t="s">
        <v>314</v>
      </c>
      <c r="E9" s="16" t="s">
        <v>302</v>
      </c>
      <c r="F9" s="16"/>
    </row>
    <row r="10" spans="1:6" ht="24" customHeight="1">
      <c r="A10" s="6">
        <v>7</v>
      </c>
      <c r="B10" s="6" t="s">
        <v>315</v>
      </c>
      <c r="C10" s="6" t="s">
        <v>316</v>
      </c>
      <c r="D10" s="6" t="s">
        <v>317</v>
      </c>
      <c r="E10" s="16" t="s">
        <v>298</v>
      </c>
      <c r="F10" s="16"/>
    </row>
    <row r="11" spans="1:6" ht="24" customHeight="1">
      <c r="A11" s="6">
        <v>8</v>
      </c>
      <c r="B11" s="6" t="s">
        <v>318</v>
      </c>
      <c r="C11" s="6" t="s">
        <v>319</v>
      </c>
      <c r="D11" s="6" t="s">
        <v>320</v>
      </c>
      <c r="E11" s="16" t="s">
        <v>302</v>
      </c>
      <c r="F11" s="16"/>
    </row>
    <row r="12" spans="1:6" ht="24" customHeight="1">
      <c r="A12" s="6">
        <v>9</v>
      </c>
      <c r="B12" s="6" t="s">
        <v>321</v>
      </c>
      <c r="C12" s="6" t="s">
        <v>322</v>
      </c>
      <c r="D12" s="6" t="s">
        <v>323</v>
      </c>
      <c r="E12" s="16" t="s">
        <v>302</v>
      </c>
      <c r="F12" s="16"/>
    </row>
    <row r="13" spans="1:6" ht="24" customHeight="1">
      <c r="A13" s="6">
        <v>10</v>
      </c>
      <c r="B13" s="6" t="s">
        <v>324</v>
      </c>
      <c r="C13" s="6" t="s">
        <v>325</v>
      </c>
      <c r="D13" s="6" t="s">
        <v>326</v>
      </c>
      <c r="E13" s="16" t="s">
        <v>298</v>
      </c>
      <c r="F13" s="16"/>
    </row>
  </sheetData>
  <phoneticPr fontId="7" type="noConversion"/>
  <dataValidations count="1">
    <dataValidation type="list" allowBlank="1" sqref="E4:E13" xr:uid="{00000000-0002-0000-0500-000000000000}">
      <formula1>"보류권장,조건부,구매가능,대체품검토"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workbookViewId="0"/>
  </sheetViews>
  <sheetFormatPr defaultRowHeight="16.5"/>
  <cols>
    <col min="1" max="1" width="22" customWidth="1"/>
    <col min="2" max="3" width="42" customWidth="1"/>
    <col min="4" max="5" width="22" customWidth="1"/>
    <col min="6" max="6" width="32" customWidth="1"/>
  </cols>
  <sheetData>
    <row r="1" spans="1:6" ht="27.95" customHeight="1">
      <c r="A1" s="33" t="s">
        <v>327</v>
      </c>
      <c r="B1" s="5"/>
      <c r="C1" s="5"/>
      <c r="D1" s="5"/>
      <c r="E1" s="5"/>
      <c r="F1" s="5"/>
    </row>
    <row r="2" spans="1:6" ht="27.95" customHeight="1"/>
    <row r="3" spans="1:6" ht="27.95" customHeight="1">
      <c r="A3" s="8" t="s">
        <v>328</v>
      </c>
      <c r="B3" s="8" t="s">
        <v>329</v>
      </c>
      <c r="C3" s="8" t="s">
        <v>330</v>
      </c>
      <c r="D3" s="8" t="s">
        <v>331</v>
      </c>
      <c r="E3" s="8" t="s">
        <v>15</v>
      </c>
      <c r="F3" s="8" t="s">
        <v>332</v>
      </c>
    </row>
    <row r="4" spans="1:6" ht="27.95" customHeight="1">
      <c r="A4" s="6" t="s">
        <v>333</v>
      </c>
      <c r="B4" s="6" t="s">
        <v>334</v>
      </c>
      <c r="C4" s="6" t="s">
        <v>335</v>
      </c>
      <c r="D4" s="6" t="s">
        <v>336</v>
      </c>
      <c r="E4" s="16" t="s">
        <v>337</v>
      </c>
      <c r="F4" s="16"/>
    </row>
    <row r="5" spans="1:6" ht="27.95" customHeight="1">
      <c r="A5" s="6" t="s">
        <v>338</v>
      </c>
      <c r="B5" s="6" t="s">
        <v>339</v>
      </c>
      <c r="C5" s="6" t="s">
        <v>340</v>
      </c>
      <c r="D5" s="6" t="s">
        <v>341</v>
      </c>
      <c r="E5" s="16" t="s">
        <v>337</v>
      </c>
      <c r="F5" s="16"/>
    </row>
    <row r="6" spans="1:6" ht="27.95" customHeight="1">
      <c r="A6" s="6" t="s">
        <v>342</v>
      </c>
      <c r="B6" s="6" t="s">
        <v>343</v>
      </c>
      <c r="C6" s="6" t="s">
        <v>344</v>
      </c>
      <c r="D6" s="6" t="s">
        <v>345</v>
      </c>
      <c r="E6" s="16" t="s">
        <v>337</v>
      </c>
      <c r="F6" s="16"/>
    </row>
    <row r="7" spans="1:6" ht="27.95" customHeight="1">
      <c r="A7" s="6" t="s">
        <v>346</v>
      </c>
      <c r="B7" s="6" t="s">
        <v>347</v>
      </c>
      <c r="C7" s="6" t="s">
        <v>348</v>
      </c>
      <c r="D7" s="6" t="s">
        <v>349</v>
      </c>
      <c r="E7" s="16" t="s">
        <v>350</v>
      </c>
      <c r="F7" s="16"/>
    </row>
    <row r="8" spans="1:6" ht="27.95" customHeight="1">
      <c r="A8" s="6" t="s">
        <v>351</v>
      </c>
      <c r="B8" s="6" t="s">
        <v>352</v>
      </c>
      <c r="C8" s="6" t="s">
        <v>353</v>
      </c>
      <c r="D8" s="6" t="s">
        <v>354</v>
      </c>
      <c r="E8" s="16" t="s">
        <v>350</v>
      </c>
      <c r="F8" s="16"/>
    </row>
  </sheetData>
  <phoneticPr fontId="7" type="noConversion"/>
  <dataValidations count="1">
    <dataValidation type="list" allowBlank="1" sqref="E4:E8" xr:uid="{00000000-0002-0000-0600-000000000000}">
      <formula1>"P1,P2,P3,보류"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tabSelected="1" workbookViewId="0">
      <selection activeCell="D13" sqref="D13"/>
    </sheetView>
  </sheetViews>
  <sheetFormatPr defaultRowHeight="16.5"/>
  <cols>
    <col min="1" max="2" width="24" customWidth="1"/>
    <col min="3" max="4" width="42" customWidth="1"/>
    <col min="5" max="6" width="24" customWidth="1"/>
  </cols>
  <sheetData>
    <row r="1" spans="1:6" ht="24" customHeight="1">
      <c r="A1" s="5" t="s">
        <v>355</v>
      </c>
      <c r="B1" s="5"/>
      <c r="C1" s="5"/>
      <c r="D1" s="5"/>
      <c r="E1" s="5"/>
      <c r="F1" s="5"/>
    </row>
    <row r="2" spans="1:6" ht="24" customHeight="1"/>
    <row r="3" spans="1:6" ht="24" customHeight="1">
      <c r="A3" s="8" t="s">
        <v>3</v>
      </c>
      <c r="B3" s="8" t="s">
        <v>356</v>
      </c>
      <c r="C3" s="8" t="s">
        <v>357</v>
      </c>
      <c r="D3" s="8" t="s">
        <v>358</v>
      </c>
      <c r="E3" s="8"/>
      <c r="F3" s="8"/>
    </row>
    <row r="4" spans="1:6" ht="24" customHeight="1">
      <c r="A4" s="6" t="s">
        <v>359</v>
      </c>
      <c r="B4" s="19">
        <f>'7강 구매리스트'!B51</f>
        <v>10000000</v>
      </c>
      <c r="C4" s="6" t="s">
        <v>360</v>
      </c>
      <c r="D4" s="6" t="s">
        <v>361</v>
      </c>
      <c r="E4" s="6"/>
      <c r="F4" s="6"/>
    </row>
    <row r="5" spans="1:6" ht="24" customHeight="1">
      <c r="A5" s="6" t="s">
        <v>362</v>
      </c>
      <c r="B5" s="19">
        <f>'7강 구매리스트'!B52</f>
        <v>0</v>
      </c>
      <c r="C5" s="6" t="s">
        <v>363</v>
      </c>
      <c r="D5" s="6" t="s">
        <v>364</v>
      </c>
      <c r="E5" s="6"/>
      <c r="F5" s="6"/>
    </row>
    <row r="6" spans="1:6" ht="24" customHeight="1">
      <c r="A6" s="6" t="s">
        <v>218</v>
      </c>
      <c r="B6" s="19">
        <f>'7강 구매리스트'!B53</f>
        <v>10000000</v>
      </c>
      <c r="C6" s="6" t="s">
        <v>365</v>
      </c>
      <c r="D6" s="6" t="s">
        <v>366</v>
      </c>
      <c r="E6" s="6"/>
      <c r="F6" s="6"/>
    </row>
    <row r="7" spans="1:6" ht="24" customHeight="1">
      <c r="A7" s="6" t="s">
        <v>222</v>
      </c>
      <c r="B7" s="19">
        <f>'7강 구매리스트'!B55</f>
        <v>0</v>
      </c>
      <c r="C7" s="6" t="s">
        <v>367</v>
      </c>
      <c r="D7" s="6" t="s">
        <v>368</v>
      </c>
      <c r="E7" s="6"/>
      <c r="F7" s="6"/>
    </row>
    <row r="8" spans="1:6" ht="24" customHeight="1">
      <c r="A8" s="6" t="s">
        <v>224</v>
      </c>
      <c r="B8" s="19">
        <f>'7강 구매리스트'!B56</f>
        <v>0</v>
      </c>
      <c r="C8" s="6" t="s">
        <v>369</v>
      </c>
      <c r="D8" s="6" t="s">
        <v>370</v>
      </c>
      <c r="E8" s="6"/>
      <c r="F8" s="6"/>
    </row>
    <row r="9" spans="1:6" ht="24" customHeight="1">
      <c r="A9" s="6" t="s">
        <v>371</v>
      </c>
      <c r="B9" s="17" t="str">
        <f>'7강 구매리스트'!B54</f>
        <v>단가 입력 필요</v>
      </c>
      <c r="C9" s="6" t="s">
        <v>372</v>
      </c>
      <c r="D9" s="6" t="s">
        <v>373</v>
      </c>
      <c r="E9" s="6"/>
      <c r="F9" s="6"/>
    </row>
    <row r="10" spans="1:6" ht="24" customHeight="1">
      <c r="A10" s="6" t="s">
        <v>236</v>
      </c>
      <c r="B10" s="6" t="s">
        <v>374</v>
      </c>
      <c r="C10" s="6" t="s">
        <v>375</v>
      </c>
      <c r="D10" s="6" t="s">
        <v>376</v>
      </c>
      <c r="E10" s="6"/>
      <c r="F10" s="6"/>
    </row>
  </sheetData>
  <phoneticPr fontId="7" type="noConversion"/>
  <conditionalFormatting sqref="B9">
    <cfRule type="containsText" dxfId="1" priority="1" operator="containsText" text="예산 내"/>
    <cfRule type="containsText" dxfId="0" priority="2" operator="containsText" text="초과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사용 가이드</vt:lpstr>
      <vt:lpstr>7강 구매리스트</vt:lpstr>
      <vt:lpstr>예산 트래커</vt:lpstr>
      <vt:lpstr>컨셉_약점 추천</vt:lpstr>
      <vt:lpstr>예산별 우선순위</vt:lpstr>
      <vt:lpstr>후회템 TOP10</vt:lpstr>
      <vt:lpstr>컨셉별 구매 추천</vt:lpstr>
      <vt:lpstr>구매 판정 요약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박명준</cp:lastModifiedBy>
  <dcterms:modified xsi:type="dcterms:W3CDTF">2026-04-26T12:53:42Z</dcterms:modified>
</cp:coreProperties>
</file>