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9482E959-E962-4788-B659-1108A6E235E7}" xr6:coauthVersionLast="46" xr6:coauthVersionMax="46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실전부록 사용법" sheetId="3" r:id="rId1"/>
    <sheet name="Location Scorecard" sheetId="1" r:id="rId2"/>
    <sheet name="사용 가이드" sheetId="2" r:id="rId3"/>
    <sheet name="부동산 연락 템플릿" sheetId="4" r:id="rId4"/>
    <sheet name="임장 체크리스트" sheetId="5" r:id="rId5"/>
    <sheet name="계약 전 질문 리스트" sheetId="6" r:id="rId6"/>
    <sheet name="계약금지 TOP7" sheetId="7" r:id="rId7"/>
    <sheet name="전입세대 동의 요청" sheetId="8" r:id="rId8"/>
    <sheet name="특약 문구 예시" sheetId="9" r:id="rId9"/>
  </sheets>
  <calcPr calcId="191029"/>
</workbook>
</file>

<file path=xl/calcChain.xml><?xml version="1.0" encoding="utf-8"?>
<calcChain xmlns="http://schemas.openxmlformats.org/spreadsheetml/2006/main">
  <c r="C23" i="5" l="1"/>
  <c r="E23" i="5" s="1"/>
  <c r="E22" i="5"/>
  <c r="C22" i="5"/>
  <c r="E23" i="1"/>
  <c r="E22" i="1"/>
  <c r="E21" i="1"/>
  <c r="D27" i="1" s="1"/>
  <c r="D18" i="1"/>
  <c r="D17" i="1"/>
  <c r="D16" i="1"/>
  <c r="D15" i="1"/>
  <c r="D14" i="1"/>
  <c r="D13" i="1"/>
  <c r="D12" i="1"/>
  <c r="D11" i="1"/>
  <c r="D10" i="1"/>
  <c r="D9" i="1"/>
  <c r="D25" i="1" s="1"/>
  <c r="D19" i="1" l="1"/>
</calcChain>
</file>

<file path=xl/sharedStrings.xml><?xml version="1.0" encoding="utf-8"?>
<sst xmlns="http://schemas.openxmlformats.org/spreadsheetml/2006/main" count="405" uniqueCount="356">
  <si>
    <t>3분 에어비앤비 매물 위치 체크리스트 (외국인 중심 · 초보 1호점 · 관광지 접근성 강화)</t>
  </si>
  <si>
    <t>Top 3 핵심 관광지 (자유 입력)</t>
  </si>
  <si>
    <t>관광지 1</t>
  </si>
  <si>
    <t>메모</t>
  </si>
  <si>
    <t>관광지 2</t>
  </si>
  <si>
    <t>관광지 3</t>
  </si>
  <si>
    <t>항목</t>
  </si>
  <si>
    <t>입력(예시)</t>
  </si>
  <si>
    <t>합격선</t>
  </si>
  <si>
    <t>점수</t>
  </si>
  <si>
    <t>비고/체크 방법</t>
  </si>
  <si>
    <t>핵심 목적지 평균 소요 시간(대중교통) * 택시 제외 [분]</t>
  </si>
  <si>
    <t>30분 이내</t>
  </si>
  <si>
    <t>네이버지도/구글맵 대중교통 기준. Top3 목적지 평균(분) 입력.</t>
  </si>
  <si>
    <t>핵심 목적지 평균 환승 수(대중교통) * 택시 제외[회]</t>
  </si>
  <si>
    <t>환승 1회 이내</t>
  </si>
  <si>
    <t>Top3 목적지 평균 환승 수 입력.</t>
  </si>
  <si>
    <t>역세권 여부(지하철/기차/도심철도) [도보 분]</t>
  </si>
  <si>
    <t>도보 10분 이내</t>
  </si>
  <si>
    <t>도보 기준(캐리어 기준이면 1~2분 여유).</t>
  </si>
  <si>
    <t>지하철역→숙소 오르막(체감 오르막 구간) [분]</t>
  </si>
  <si>
    <t>도보 3분 이내</t>
  </si>
  <si>
    <t>0이면 평지/내리막/체감 없음. 3분 초과면 게이트 탈락 권장.</t>
  </si>
  <si>
    <t>버스정류장→숙소 도보 시간(역세권이 아닐 때 중요) [분]</t>
  </si>
  <si>
    <t>도보 5분 이내</t>
  </si>
  <si>
    <t>역세권이 강하면 가점 낮게 봐도 됨.</t>
  </si>
  <si>
    <t>버스정류장→숙소 오르막(체감 오르막) [분]</t>
  </si>
  <si>
    <t>버스 접근 동선의 마지막 피로.</t>
  </si>
  <si>
    <t>숙소 주변 큰 도로 소음(잘 때 소리) [O/X]</t>
  </si>
  <si>
    <t>O</t>
  </si>
  <si>
    <t>X면 탈락 권장</t>
  </si>
  <si>
    <t>현장 야간 체크 or 창문 닫고 소음 테스트. O=조용/통제 가능, X=수면 영향.</t>
  </si>
  <si>
    <t>숙소 주변 술집 밀집(야간 소란/담배/민원) [O/X]</t>
  </si>
  <si>
    <t>주말 22~01시 상권 분위기/골목 소란 체크.</t>
  </si>
  <si>
    <t>엘리베이터 유무(3층 이상이면 중요) [O/X]</t>
  </si>
  <si>
    <t>3층 이상인데 X면 외국인 캐리어/후기 리스크.</t>
  </si>
  <si>
    <t>도보 5분 이내 편의점 유무 [O/X]</t>
  </si>
  <si>
    <t>외국인 체류 만족(물/간식/필수품).</t>
  </si>
  <si>
    <t>게이트(필수 탈락) 체크</t>
  </si>
  <si>
    <t>게이트 1: 큰 도로 소음이 X 인가?</t>
  </si>
  <si>
    <t>결과</t>
  </si>
  <si>
    <t>게이트 2: 술집 밀집이 X 인가?</t>
  </si>
  <si>
    <t>게이트 3: 역→숙소 오르막이 3분 초과인가?</t>
  </si>
  <si>
    <t>TOTAL</t>
  </si>
  <si>
    <t>100점 만점</t>
  </si>
  <si>
    <t>판정</t>
  </si>
  <si>
    <t>1) Top 3 핵심 관광지</t>
  </si>
  <si>
    <t>지역 고정 없이 비교하려면, 매물마다 'Top 3 핵심 관광지'를 정해 평균 시간/환승 수를 입력하세요. 예: (1) 공항/기차역 (2) 대표 관광/상권 (3) 콘셉트 목적지(행사장/해변/온천 등).</t>
  </si>
  <si>
    <t>2) 게이트(필수)</t>
  </si>
  <si>
    <t>큰 도로 소음 X, 술집 밀집 X, 역→숙소 오르막 3분 초과는 초보 1호점에서 리스크가 커서 원칙적으로 보류/제외 권장입니다.</t>
  </si>
  <si>
    <t>3) 합격선</t>
  </si>
  <si>
    <t>게이트 통과 후 TOTAL 기준: 80+ OK 후보, 70~79 조건부 OK(임대료/보완 장치), 60~69 보류, 60 미만 제외.</t>
  </si>
  <si>
    <t>4) 점수 입력 팁</t>
  </si>
  <si>
    <t>시간/환승은 네이버지도/구글맵 대중교통 기준을 쓰고, 소음/술집은 가능하면 주말 야간에 1번이라도 체감 체크하세요.</t>
  </si>
  <si>
    <t>5) 확장 규칙</t>
  </si>
  <si>
    <t>1호점에서 안전하게 가려면 '리스크 회피'에 가중치를 두되, 경험이 쌓이면 오르막/역거리 같은 항목은 '임대료'로 교환 가능한 변수로 조정하세요.</t>
  </si>
  <si>
    <t>6) 실전부록 사용 순서</t>
  </si>
  <si>
    <t>추가된 실전부록 사용법 시트에서 전체 순서를 먼저 확인한 뒤, 부동산 연락 템플릿 → 임장 체크리스트 → 계약 전 질문 리스트 → 계약금지 TOP7 → 전입세대 동의 요청 → 특약 문구 예시 순으로 사용하세요.</t>
  </si>
  <si>
    <t>7) 2강과 3강 연결</t>
  </si>
  <si>
    <t>2강 필터로 후보 매물을 추린 뒤, 3강 수익성 분석에서 월세·관리비·예약률·수수료를 넣어 실제로 버틸 수 있는 매물인지 검증하세요.</t>
  </si>
  <si>
    <t>실전부록 사용법</t>
  </si>
  <si>
    <t>순서</t>
  </si>
  <si>
    <t>사용 시트</t>
  </si>
  <si>
    <t>이때 사용</t>
  </si>
  <si>
    <t>결과물</t>
  </si>
  <si>
    <t>Location Scorecard</t>
  </si>
  <si>
    <t>후보 지역/매물의 위치 리스크를 3분 안에 점수화할 때</t>
  </si>
  <si>
    <t>위치 기준 PASS/보류/제외</t>
  </si>
  <si>
    <t>부동산 연락 템플릿</t>
  </si>
  <si>
    <t>부동산에 첫 연락을 하거나 조건을 설명해야 할 때</t>
  </si>
  <si>
    <t>복붙 가능한 문자/전화 스크립트</t>
  </si>
  <si>
    <t>임장 체크리스트</t>
  </si>
  <si>
    <t>실제 매물을 보러 갔을 때 현장에서 놓치지 않기 위해</t>
  </si>
  <si>
    <t>O/△/X 현장 기록</t>
  </si>
  <si>
    <t>계약 전 질문 리스트</t>
  </si>
  <si>
    <t>계약 직전 부동산·임대인·구청에 확인해야 할 때</t>
  </si>
  <si>
    <t>계약 전 필수 답변 확보</t>
  </si>
  <si>
    <t>계약금지 TOP7</t>
  </si>
  <si>
    <t>싸거나 좋아 보이는 매물이 위험한지 마지막으로 대조할 때</t>
  </si>
  <si>
    <t>계약 보류/제외 판단</t>
  </si>
  <si>
    <t>전입세대 동의 요청</t>
  </si>
  <si>
    <t>전입세대 동의 가능성을 확인하고 요청 문구가 필요할 때</t>
  </si>
  <si>
    <t>동의 요청 메시지/확인 절차</t>
  </si>
  <si>
    <t>특약 문구 예시</t>
  </si>
  <si>
    <t>계약서에 리스크 방어 문구를 넣고 싶을 때</t>
  </si>
  <si>
    <t>공인중개사·전문가 검토용 특약 초안</t>
  </si>
  <si>
    <t>3강 수익성 분석</t>
  </si>
  <si>
    <t>위 조건을 통과한 후보가 실제로 돈이 되는지 확인할 때</t>
  </si>
  <si>
    <t>월세 상한, 예상 순수익, 손익분기점 계산</t>
  </si>
  <si>
    <t>주의</t>
  </si>
  <si>
    <t>이 파일은 실전 판단을 돕는 자료이며 법률·세무 자문이 아닙니다. 계약서 문구와 인허가 관련 내용은 반드시 관할 구청, 공인중개사, 필요 시 전문가에게 최신 기준으로 확인하세요.</t>
  </si>
  <si>
    <t>부동산 연락 메시지 템플릿</t>
  </si>
  <si>
    <t>외국인관광도시민박업/숙박형 운영 가능성을 처음부터 명확히 말해야 헛걸음을 줄일 수 있습니다. 조건은 본인 예산과 지역에 맞게 바꿔 쓰세요.</t>
  </si>
  <si>
    <t>상황</t>
  </si>
  <si>
    <t>복붙 문구</t>
  </si>
  <si>
    <t>바꿔 넣을 부분</t>
  </si>
  <si>
    <t>사용 팁</t>
  </si>
  <si>
    <t>첫 문자/카톡</t>
  </si>
  <si>
    <t>전화 첫 멘트</t>
  </si>
  <si>
    <t>운영 모델이 다르면 외도민/특례/장기임대형 등으로 수정</t>
  </si>
  <si>
    <t>추가 질문은 계약 전 질문 리스트에서 복사</t>
  </si>
  <si>
    <t>좋아 보이는 사진보다 먼저 “계약 가능한 구조인지” 확인합니다.</t>
  </si>
  <si>
    <t>가능한 시간대, 보는 사람 수</t>
  </si>
  <si>
    <t>빠른 실행 의지를 보이면 부동산이 더 기억합니다. 대신 기준은 흐리지 마세요.</t>
  </si>
  <si>
    <t>부동산 방문 시 자기소개</t>
  </si>
  <si>
    <t>본인 상황, 직장 병행 여부, 관리 가능 거리</t>
  </si>
  <si>
    <t>조건이 안 맞을 때 거절</t>
  </si>
  <si>
    <t>거절 사유</t>
  </si>
  <si>
    <t>추후 매물 요청</t>
  </si>
  <si>
    <t>지역, 월세 상한, 방 개수, 필수 옵션</t>
  </si>
  <si>
    <t>부동산 여러 곳에 같은 기준으로 뿌려야 후보풀이 생깁니다.</t>
  </si>
  <si>
    <t>핵심 원칙</t>
  </si>
  <si>
    <t>부동산에는 “싸고 예쁜 집”이 아니라 “합법 운영 가능성이 있는 집”을 찾는 사람으로 기억되어야 합니다.</t>
  </si>
  <si>
    <t>현장에서 “좋아 보인다”로 판단하지 않도록 O/△/X로 기록하세요. X가 하나라도 치명 항목이면 계약 보류입니다.</t>
  </si>
  <si>
    <t>분류</t>
  </si>
  <si>
    <t>체크 항목</t>
  </si>
  <si>
    <t>현장 확인 방법</t>
  </si>
  <si>
    <t>합격 기준</t>
  </si>
  <si>
    <t>결과(O/△/X)</t>
  </si>
  <si>
    <t>위치</t>
  </si>
  <si>
    <t>역에서 숙소까지 실제로 걸어봤는가</t>
  </si>
  <si>
    <t>지하철 출구부터 현관까지 캐리어 끌고 걷는다고 상상하며 이동</t>
  </si>
  <si>
    <t>도보 10분 내외, 언덕/골목 피로감 낮음</t>
  </si>
  <si>
    <t>밤길 체감이 불안하지 않은가</t>
  </si>
  <si>
    <t>골목 조도, 사람 통행, 술집/유흥가 분위기 확인</t>
  </si>
  <si>
    <t>여성/외국인 게스트도 불안감 낮음</t>
  </si>
  <si>
    <t>편의점/마트/식당 접근성이 있는가</t>
  </si>
  <si>
    <t>도보 5분 내 편의시설 확인</t>
  </si>
  <si>
    <t>편의점 5분 이내, 기본 식사 해결 가능</t>
  </si>
  <si>
    <t>건물</t>
  </si>
  <si>
    <t>건물 입구와 복도 냄새가 심하지 않은가</t>
  </si>
  <si>
    <t>공동현관, 계단, 복도에서 곰팡이/담배/하수구 냄새 확인</t>
  </si>
  <si>
    <t>첫인상에서 불쾌한 냄새 없음</t>
  </si>
  <si>
    <t>3층 이상일 때 엘리베이터가 있는가</t>
  </si>
  <si>
    <t>층수와 엘리베이터 유무 확인</t>
  </si>
  <si>
    <t>3층 이상 엘베 권장, 없으면 가격/타깃으로 보완 필요</t>
  </si>
  <si>
    <t>분리수거/쓰레기 배출 동선이 명확한가</t>
  </si>
  <si>
    <t>배출 장소, 요일, 게스트 안내 가능성 확인</t>
  </si>
  <si>
    <t>게스트에게 사진으로 안내 가능</t>
  </si>
  <si>
    <t>실내</t>
  </si>
  <si>
    <t>환기와 창문 상태가 괜찮은가</t>
  </si>
  <si>
    <t>창문 열림, 방충망, 맞통풍, 창밖 소음 확인</t>
  </si>
  <si>
    <t>환기 가능, 창문 고장 없음</t>
  </si>
  <si>
    <t>곰팡이/누수 흔적이 없는가</t>
  </si>
  <si>
    <t>천장 모서리, 창틀, 벽지 들뜸, 장판 밑 냄새 확인</t>
  </si>
  <si>
    <t>흔적 없음. 있으면 원인과 수리 범위 확정</t>
  </si>
  <si>
    <t>수압과 배수가 충분한가</t>
  </si>
  <si>
    <t>세면대/샤워기/싱크대 물 틀고 배수 속도 확인</t>
  </si>
  <si>
    <t>수압 안정, 물 고임 없음</t>
  </si>
  <si>
    <t>화장실 컨디션이 후기 리스크가 아닌가</t>
  </si>
  <si>
    <t>곰팡이, 하수구 냄새, 환풍기, 변기 흔들림 확인</t>
  </si>
  <si>
    <t>청소와 간단 수리로 개선 가능</t>
  </si>
  <si>
    <t>냉난방 설치/추가 가능성이 있는가</t>
  </si>
  <si>
    <t>에어컨 위치, 실외기 설치, 보일러 작동 확인</t>
  </si>
  <si>
    <t>여름/겨울 불만을 막을 수준</t>
  </si>
  <si>
    <t>옵션</t>
  </si>
  <si>
    <t>기본 가전이 포함되어 있는가</t>
  </si>
  <si>
    <t>에어컨, 냉장고, 세탁기, 전자레인지, 인터넷 가능성 확인</t>
  </si>
  <si>
    <t>없는 품목의 구매비가 예산 안에 들어옴</t>
  </si>
  <si>
    <t>침대/식탁/수납 배치가 가능한 구조인가</t>
  </si>
  <si>
    <t>캐리어 펼 공간, 동선, 콘센트 위치 확인</t>
  </si>
  <si>
    <t>기준 인원 숙박 시 답답하지 않음</t>
  </si>
  <si>
    <t>운영</t>
  </si>
  <si>
    <t>청소 동선과 세탁 동선이 현실적인가</t>
  </si>
  <si>
    <t>청소도구 보관, 세탁/건조 위치, 수건 회수 동선 확인</t>
  </si>
  <si>
    <t>반복 운영이 가능함</t>
  </si>
  <si>
    <t>이웃 민원 가능성이 높은 구조는 아닌가</t>
  </si>
  <si>
    <t>벽간소음, 현관 맞붙음, 복도 구조, 술집 밀집 확인</t>
  </si>
  <si>
    <t>소음·출입 민원 리스크 낮음</t>
  </si>
  <si>
    <t>계약</t>
  </si>
  <si>
    <t>입주 전 수리 범위를 문서화할 수 있는가</t>
  </si>
  <si>
    <t>도배/장판/누수/고장 수리 주체 확인</t>
  </si>
  <si>
    <t>말이 아니라 문자/특약으로 정리 가능</t>
  </si>
  <si>
    <t>허가·동의 실패 시 비용 방어 장치가 가능한가</t>
  </si>
  <si>
    <t>계약 해제/계약금 반환/잔금 전 확인 조건 협의</t>
  </si>
  <si>
    <t>특약 협의 가능</t>
  </si>
  <si>
    <t>자동 집계</t>
  </si>
  <si>
    <t>O 개수</t>
  </si>
  <si>
    <t>△ 개수</t>
  </si>
  <si>
    <t>X 개수</t>
  </si>
  <si>
    <t>X 개수가 1개 이상이면 치명 항목인지 확인</t>
  </si>
  <si>
    <t>계약 직전에는 “가능할 것 같다”가 아니라 “누가, 언제, 무엇을 확인했는지”가 남아야 합니다. 답변은 가능하면 문자나 특약으로 남기세요.</t>
  </si>
  <si>
    <t>대상</t>
  </si>
  <si>
    <t>질문</t>
  </si>
  <si>
    <t>확인해야 할 답변</t>
  </si>
  <si>
    <t>위험 신호</t>
  </si>
  <si>
    <t>메모/답변 기록</t>
  </si>
  <si>
    <t>부동산</t>
  </si>
  <si>
    <t>“다들 그냥 해요”, “문제 없을 거예요”처럼 근거 없는 답변</t>
  </si>
  <si>
    <t>임대인이 숙박 운영 사실을 알고 동의하나요?</t>
  </si>
  <si>
    <t>임대인 명시 동의 가능, 계약서 반영 가능</t>
  </si>
  <si>
    <t>나중에 말하면 된다는 답변</t>
  </si>
  <si>
    <t>전입세대 동의가 필요한 경우, 동의 가능성이 있나요?</t>
  </si>
  <si>
    <t>세대수, 세대주 연락 가능성, 동의 수집 방식 확인</t>
  </si>
  <si>
    <t>세대가 많거나 동의 절차를 회피함</t>
  </si>
  <si>
    <t>건축물대장상 위반건축물 여부와 용도는 확인됐나요?</t>
  </si>
  <si>
    <t>위반건축물 아님, 용도와 운영 모델 충돌 없음</t>
  </si>
  <si>
    <t>옥탑/증축/쪼개기 구조가 애매함</t>
  </si>
  <si>
    <t>관리규약이나 건물 분위기상 단기 숙박에 민감한 곳인가요?</t>
  </si>
  <si>
    <t>민원 가능성 낮고 출입/소음 관리 가능</t>
  </si>
  <si>
    <t>이웃 반발 가능성을 알고도 숨김</t>
  </si>
  <si>
    <t>임대인</t>
  </si>
  <si>
    <t>숙박 운영 목적과 게스트 출입 가능성을 계약서에 명시해도 되나요?</t>
  </si>
  <si>
    <t>목적과 허용 범위 특약 가능</t>
  </si>
  <si>
    <t>구두 동의만 가능하다고 함</t>
  </si>
  <si>
    <t>입주 전 수리 범위는 어디까지 가능한가요?</t>
  </si>
  <si>
    <t>누수, 곰팡이, 보일러, 전기, 수도, 도배/장판 등 범위 확정</t>
  </si>
  <si>
    <t>수리 약속을 말로만 함</t>
  </si>
  <si>
    <t>에어컨/인터넷/도어락/CCTV 등 설치가 가능한가요?</t>
  </si>
  <si>
    <t>설치 가능 범위와 원상복구 조건 확인</t>
  </si>
  <si>
    <t>필수 설비 설치 불가</t>
  </si>
  <si>
    <t>허가나 동의가 안 될 경우 계약 해제 조건을 넣을 수 있나요?</t>
  </si>
  <si>
    <t>잔금 전 확인 조건 또는 해제/반환 조건 협의</t>
  </si>
  <si>
    <t>무조건 계약금 몰취 주장</t>
  </si>
  <si>
    <t>구청/시청</t>
  </si>
  <si>
    <t>해당 주소와 주택 유형으로 외도민 신고가 가능한가요?</t>
  </si>
  <si>
    <t>관할 부서에서 주소 기준 가능성/필요서류 안내</t>
  </si>
  <si>
    <t>담당자 답변이 불명확하거나 지역 제한 있음</t>
  </si>
  <si>
    <t>반지하, 다가구, 다세대, 오피스텔, 원룸 등 제약이 있나요?</t>
  </si>
  <si>
    <t>해당 지자체의 제한 조건 확인</t>
  </si>
  <si>
    <t>인터넷 정보와 관할 답변이 다름</t>
  </si>
  <si>
    <t>실사 전 준비해야 할 소방/안전/표지/서류가 있나요?</t>
  </si>
  <si>
    <t>준비물과 처리 기간 확인</t>
  </si>
  <si>
    <t>월세 시작 후 2주 이상 공백 가능성</t>
  </si>
  <si>
    <t>관리사무소/건물</t>
  </si>
  <si>
    <t>단기 외국인 숙박 운영에 대한 민원 이력이 있나요?</t>
  </si>
  <si>
    <t>민원 이력 낮음, 쓰레기/소음 안내 가능</t>
  </si>
  <si>
    <t>과거 민원으로 민감한 건물</t>
  </si>
  <si>
    <t>쓰레기 배출, 공동현관, 택배/짐 보관 안내가 가능한가요?</t>
  </si>
  <si>
    <t>게스트 안내문으로 정리 가능</t>
  </si>
  <si>
    <t>운영 중 반복 민원 가능</t>
  </si>
  <si>
    <t>계약 전 결론</t>
  </si>
  <si>
    <t>답변이 불명확한 항목 수</t>
  </si>
  <si>
    <t>계약 보류 기준</t>
  </si>
  <si>
    <t>핵심 항목이 “애매함”이면 싸도 보류</t>
  </si>
  <si>
    <t>초보자가 계약하면 고생하는 매물 TOP 7</t>
  </si>
  <si>
    <t>좋은 매물을 찾는 것보다 먼저 해야 할 일은 망하는 매물을 피하는 것입니다. 아래 항목 중 1~2개가 치명적이면 과감히 보류하세요.</t>
  </si>
  <si>
    <t>순위</t>
  </si>
  <si>
    <t>계약 금지 신호</t>
  </si>
  <si>
    <t>왜 위험한가</t>
  </si>
  <si>
    <t>그래도 검토 가능한 조건</t>
  </si>
  <si>
    <t>최종 판정</t>
  </si>
  <si>
    <t>임대인 동의가 애매한 매물</t>
  </si>
  <si>
    <t>임대인이 숙박 운영을 명확히 알고 특약 반영 가능할 때만 검토</t>
  </si>
  <si>
    <t>원칙 제외</t>
  </si>
  <si>
    <t>전입세대 동의가 사실상 불가능한 매물</t>
  </si>
  <si>
    <t>세대수가 적고, 임대인/부동산이 동의 절차를 도와줄 수 있을 때만 검토</t>
  </si>
  <si>
    <t>강한 보류</t>
  </si>
  <si>
    <t>3강 수익성 분석에서 보수적으로도 월세+관리비 방어 가능할 때만 검토</t>
  </si>
  <si>
    <t>숫자로 검증</t>
  </si>
  <si>
    <t>게스트는 지도상 거리보다 캐리어 동선을 후기로 기억합니다.</t>
  </si>
  <si>
    <t>조건부</t>
  </si>
  <si>
    <t>옵션이 거의 없어 초기 비용이 과도한 매물</t>
  </si>
  <si>
    <t>초기 투자금 회수 기간이 3~6개월 안에 들어올 때만 검토</t>
  </si>
  <si>
    <t>냄새·곰팡이·누수 흔적이 있는 매물</t>
  </si>
  <si>
    <t>청결 후기는 한 번 무너지면 회복이 어렵고, 원인 제거 비용이 큽니다.</t>
  </si>
  <si>
    <t>원인이 명확하고 입주 전 수리 완료를 특약으로 받을 때만 검토</t>
  </si>
  <si>
    <t>수리 범위가 말로만 정리된 매물</t>
  </si>
  <si>
    <t>입주 후 “그건 못 해준다”가 되면 오픈 일정과 비용이 흔들립니다.</t>
  </si>
  <si>
    <t>수리 항목, 완료일, 비용 부담을 문자/특약으로 남길 때만 검토</t>
  </si>
  <si>
    <t>원칙 보류</t>
  </si>
  <si>
    <t>한 줄 원칙</t>
  </si>
  <si>
    <t>싸서 끌리는 매물일수록 “왜 싼지”를 먼저 찾아야 합니다. 초보 1호점은 수익 극대화보다 리스크 최소화가 우선입니다.</t>
  </si>
  <si>
    <t>전입세대 동의 요청 문구</t>
  </si>
  <si>
    <t>바로 쓰는 문구</t>
  </si>
  <si>
    <t>전달 대상</t>
  </si>
  <si>
    <t>주의점</t>
  </si>
  <si>
    <t>임대인에게 협조 요청</t>
  </si>
  <si>
    <t>세대주에게 요청</t>
  </si>
  <si>
    <t>전입세대/세대주</t>
  </si>
  <si>
    <t>반드시 예의 있게, 강요처럼 보이지 않게 전달합니다.</t>
  </si>
  <si>
    <t>불안 해소 추가 설명</t>
  </si>
  <si>
    <t>임대인/세대주</t>
  </si>
  <si>
    <t>상대가 걱정하는 것은 수익이 아니라 민원과 불편입니다.</t>
  </si>
  <si>
    <t>동의 어려울 때 마무리</t>
  </si>
  <si>
    <t>세대주/임대인</t>
  </si>
  <si>
    <t>기록 요청</t>
  </si>
  <si>
    <t>절차 체크</t>
  </si>
  <si>
    <t>계약서 특약 문구 예시</t>
  </si>
  <si>
    <t>아래 문구는 그대로 확정해 넣는 법률 문구가 아니라, 공인중개사·임대인·필요 시 전문가와 검토하기 위한 초안입니다. 실제 계약 전 최신 법령과 관할 기준을 확인하세요.</t>
  </si>
  <si>
    <t>목적</t>
  </si>
  <si>
    <t>특약 초안</t>
  </si>
  <si>
    <t>왜 필요한가</t>
  </si>
  <si>
    <t>협의 난이도</t>
  </si>
  <si>
    <t>숙박 운영 동의 명시</t>
  </si>
  <si>
    <t>나중에 “그런 줄 몰랐다”는 분쟁을 줄입니다.</t>
  </si>
  <si>
    <t>높음</t>
  </si>
  <si>
    <t>허가/신고 불가 시 방어</t>
  </si>
  <si>
    <t>신고가 막혔는데 월세만 나가는 상황을 방어합니다.</t>
  </si>
  <si>
    <t>전입세대 동의 조건</t>
  </si>
  <si>
    <t>동의 절차가 필요한 매물에서 리스크를 사전에 드러냅니다.</t>
  </si>
  <si>
    <t>중~높음</t>
  </si>
  <si>
    <t>입주 전 수리 범위</t>
  </si>
  <si>
    <t>말로 한 수리 약속을 계약서에 남깁니다.</t>
  </si>
  <si>
    <t>중간</t>
  </si>
  <si>
    <t>설치물 허용</t>
  </si>
  <si>
    <t>운영 필수 설비 설치 문제를 미리 정리합니다.</t>
  </si>
  <si>
    <t>원상복구 범위</t>
  </si>
  <si>
    <t>나중에 원상복구 비용 분쟁을 줄입니다.</t>
  </si>
  <si>
    <t>민원/파손 책임</t>
  </si>
  <si>
    <t>임대인의 불안을 줄이는 대신 책임 범위를 명확히 합니다.</t>
  </si>
  <si>
    <t>공동주택/관리규약 확인</t>
  </si>
  <si>
    <t>건물 내부 규정으로 막히는 리스크를 확인합니다.</t>
  </si>
  <si>
    <t>잔금 전 최종 확인</t>
  </si>
  <si>
    <t>계약 후가 아니라 잔금 전 검증 시간을 확보합니다.</t>
  </si>
  <si>
    <t>현실 조언</t>
  </si>
  <si>
    <t>특약을 많이 넣을수록 임대인은 부담을 느낄 수 있습니다. 핵심은 “운영 동의”, “허가/동의 불가 시 방어”, “수리 범위” 3개를 우선 협의하는 것입니다.</t>
  </si>
  <si>
    <t>2강 매물 필터를 실제 행동으로 옮기기 위한 부록입니다. “매물을 찾기 전 → 연락 → 임장 → 계약 전 검토 → 동의/특약” 순서로 사용하세요.</t>
    <phoneticPr fontId="10" type="noConversion"/>
  </si>
  <si>
    <t>Location Scorecard 시트 사용법</t>
    <phoneticPr fontId="10" type="noConversion"/>
  </si>
  <si>
    <t>안녕하세요. 외국인관광도시민박업 또는 합법적인 숙박 운영이 가능한 임대 매물을 찾고 있습니다. 임대인 동의 가능하고, 전입세대 동의 진행 가능성이 있는 집 위주로 보고 있습니다. 예산은 보증금 [   ] / 월세 [   ]까지 가능하고, [지역/역] 인근이면 좋습니다. 조건 맞는 매물이 있으면 빠르게 보러 갈 수 있습니다.</t>
    <phoneticPr fontId="10" type="noConversion"/>
  </si>
  <si>
    <t>보증금, 월세, 지역, 역, 방 개수, 입주 가능일</t>
    <phoneticPr fontId="10" type="noConversion"/>
  </si>
  <si>
    <t>처음부터 “숙박 운영”을 숨기지 마세요. 숨기고 임장하면 나중에 동의 단계에서 무너질 가능성이 큽니다.</t>
    <phoneticPr fontId="10" type="noConversion"/>
  </si>
  <si>
    <t>안녕하세요. 제가 외국인관광도시민박업을 보고 있어서요. 임대인분이 단기 외국인 숙박 운영에 동의(전대차 동의) 가능한 매물인지 먼저 확인하고 싶습니다. 가능성이 있는 매물만 보러 가고 싶습니다.</t>
    <phoneticPr fontId="10" type="noConversion"/>
  </si>
  <si>
    <t>통화에서 머뭇거리면 “불법으로 하려는 게 아니라 신고 가능한 매물만 찾는다”고 정리하세요.</t>
    <phoneticPr fontId="10" type="noConversion"/>
  </si>
  <si>
    <t>매물 링크 받은 뒤 확인</t>
    <phoneticPr fontId="10" type="noConversion"/>
  </si>
  <si>
    <t>임장 일정 잡기</t>
    <phoneticPr fontId="10" type="noConversion"/>
  </si>
  <si>
    <t xml:space="preserve">조건이 맞으면 이번 주 [요일/시간]에 바로 보러 갈 수 있습니다. </t>
    <phoneticPr fontId="10" type="noConversion"/>
  </si>
  <si>
    <t>보내주신 매물 감사합니다. 보기 전에 몇 가지만 확인 가능할까요? ① 임대인 숙박 운영 동의 가능성 ② 다가구/다세대/상가 건물 여부 ③ 위반건축물 여부 ④ 반지하/옥탑/불법 증축 여부 ⑤ 옵션 포함 여부를 먼저 알고 싶습니다.</t>
    <phoneticPr fontId="10" type="noConversion"/>
  </si>
  <si>
    <t>관계를 끊지 말고 다음 매물을 받을 여지를 남기세요.</t>
    <phoneticPr fontId="10" type="noConversion"/>
  </si>
  <si>
    <t>확인해주셔서 감사합니다. 말씀 주신 조건이면 제가 준비하는 운영 방식과는 맞지 않을 것 같습니다. 임대인 동의 매물이 나오면 다시 연락 부탁드립니다.</t>
    <phoneticPr fontId="10" type="noConversion"/>
  </si>
  <si>
    <t>혹시 앞으로 [지역/역] 인근에 월세 [   ] 이하, 방 [   ]개 이상, 임대인 동의 가능성이 있는 매물이 나오면 먼저 연락 부탁드립니다. 숙박 운영 가능성이 확인되면 빠르게 보러 가겠습니다.</t>
    <phoneticPr fontId="10" type="noConversion"/>
  </si>
  <si>
    <t>계약 후 운영 목적이 드러나면 분쟁, 해지, 신고 불가 리스크가 생깁니다.</t>
    <phoneticPr fontId="10" type="noConversion"/>
  </si>
  <si>
    <t>신고 단계에서 막히면 월세는 나가는데 오픈을 못 할 수 있습니다.</t>
    <phoneticPr fontId="10" type="noConversion"/>
  </si>
  <si>
    <t>초반 공실이 생기면 바로 현금흐름이 무너집니다.</t>
    <phoneticPr fontId="10" type="noConversion"/>
  </si>
  <si>
    <t>월세가 높아 주말 예약만으로 버티기 어려운 매물</t>
    <phoneticPr fontId="10" type="noConversion"/>
  </si>
  <si>
    <t>역과는 가깝지만 언덕·골목·계단이 힘든 매물</t>
    <phoneticPr fontId="10" type="noConversion"/>
  </si>
  <si>
    <t>가격이 낮고, 사진/설명으로 사전 고지 가능하며 타깃이 명확할 때만 검토</t>
    <phoneticPr fontId="10" type="noConversion"/>
  </si>
  <si>
    <t>싸 보이는 월세가 가전·가구·설치비로 뒤집힙니다.</t>
    <phoneticPr fontId="10" type="noConversion"/>
  </si>
  <si>
    <t>안녕하세요, 에어비앤비 매물을 알아보고 있습니다. 신고 가능한 매물인지, 임대인 동의가 가능한지 먼저 보고 있습니다. 조건만 맞으면 빠르게 결정할 수 있습니다.</t>
    <phoneticPr fontId="10" type="noConversion"/>
  </si>
  <si>
    <t>초보라고 숨기기보다 “신중하게 합법 운영하려는 사람”으로 보이는 게 낫습니다.</t>
    <phoneticPr fontId="10" type="noConversion"/>
  </si>
  <si>
    <t>이 매물은 외국인관광도시민박업 또는 제가 선택한 운영 모델로 신고 가능한 구조인가요?</t>
    <phoneticPr fontId="10" type="noConversion"/>
  </si>
  <si>
    <t>운영 모델과 주택 유형, 용도, 지역 기준을 함께 확인</t>
    <phoneticPr fontId="10" type="noConversion"/>
  </si>
  <si>
    <t>해당 시/구청에 범위 확인</t>
    <phoneticPr fontId="10" type="noConversion"/>
  </si>
  <si>
    <t>이 건물에서 외국인관광도시민박업 신고를 위해 전입세대 동의가 필요한지, 필요하다면 동의 받아야 하는 범위가 어떻게 되나요?</t>
    <phoneticPr fontId="10" type="noConversion"/>
  </si>
  <si>
    <t>시/구청</t>
    <phoneticPr fontId="10" type="noConversion"/>
  </si>
  <si>
    <t>건물 유형(다가구/다세대/상가 등)에 따라 범위가 달라집니다.</t>
    <phoneticPr fontId="10" type="noConversion"/>
  </si>
  <si>
    <t>제가 불법 단기임대가 아니라 관할 기준에 맞춰 신고 후 운영하려고 합니다. 신고 과정에서 전입세대 동의가 필요할 수 있어, 가능하다면 동의 절차에 협조를 부탁드리고 싶습니다. 운영 중 소음, 흡연, 쓰레기, 파손 문제는 제가 책임지고 관리하겠습니다.</t>
    <phoneticPr fontId="10" type="noConversion"/>
  </si>
  <si>
    <t>임대인이 먼저 이해해야 세대주 설득이 가능합니다.(다세대 제외)</t>
    <phoneticPr fontId="10" type="noConversion"/>
  </si>
  <si>
    <t>안녕하세요. 같은 건물 [호수]에 입주 예정인 [이름]입니다. 해당 주택을 외국인 관광객 대상 숙소로 적법하게 신고해 운영하려고 준비 중입니다. 신고 과정에서 세대주 동의가 필요해 정중히 요청드립니다. 운영 시 소음·흡연·쓰레기 문제를 방지하기 위해 예약 전 안내와 체크인 전 공지를 철저히 하고, 문제가 생기면 제가 즉시 책임지고 대응하겠습니다. 검토 부탁드립니다.</t>
    <phoneticPr fontId="10" type="noConversion"/>
  </si>
  <si>
    <t>걱정하실 수 있는 부분을 알고 있습니다. 파티·흡연·소음은 금지하고, 게스트에게 체크인 전 안내문을 보내며, 문제가 생기면 바로 연락받고 대응하겠습니다. 건물에 피해가 가지 않도록 운영 기준을 엄격하게 두겠습니다.</t>
    <phoneticPr fontId="10" type="noConversion"/>
  </si>
  <si>
    <t>검토해주셔서 감사합니다. 동의가 어렵다면 충분히 이해합니다. 운영 전 단계에서 확인이 필요한 사항이라 무리하게 진행하지 않겠습니다.</t>
    <phoneticPr fontId="10" type="noConversion"/>
  </si>
  <si>
    <t>감정 상하지 않게 마무리해야 이후 건물 분위기 리스크를 줄입니다.</t>
    <phoneticPr fontId="10" type="noConversion"/>
  </si>
  <si>
    <t>혹시 동의가 가능하시다면, 관할 기준에 맞는 동의서 양식 또는 문자 확인 형태로 남겨도 괜찮을까요? 필요한 양식은 관할 구청 확인 후 전달드리겠습니다.</t>
    <phoneticPr fontId="10" type="noConversion"/>
  </si>
  <si>
    <t>동의 방식은 지자체 기준을 확인한 뒤 진행하세요.</t>
    <phoneticPr fontId="10" type="noConversion"/>
  </si>
  <si>
    <t>전입세대 동의 요건과 양식은 지역·운영 모델·시점에 따라 달라질 수 있습니다. 반드시 관할 시/구청 기준을 먼저 확인하세요.</t>
    <phoneticPr fontId="10" type="noConversion"/>
  </si>
  <si>
    <t>① 관할 시/구청에 동의 필요 여부 확인 → ② 임대인에게 사전 설명 → ③ 부동산과 세대수 확인 → ④ 세대주 요청 → ⑤ 동의 방식 문서화</t>
    <phoneticPr fontId="10" type="noConversion"/>
  </si>
  <si>
    <t>동의는 민감한 단계입니다. 무리하게 밀어붙이지 말고, “적법하게 신고하고 민원 없이 관리하겠다”는 불안 해소가 핵심입니다.
전화가 아닌 작은 선물과 함께 동의서를 들고 방문하세요.</t>
    <phoneticPr fontId="10" type="noConversion"/>
  </si>
  <si>
    <t>임대인은 임차인이 관계 법령 및 관할 관청 기준에 따라 외국인 관광객 대상 숙박 운영 신고(외국인도시민박업)를 진행하고, 적법한 범위 내에서 해당 목적의 운영을 하는 것에 동의한다.</t>
    <phoneticPr fontId="10" type="noConversion"/>
  </si>
  <si>
    <t>본 계약은 임차인의 숙박 운영 신고 가능성을 전제로 하며, 관할 관청 확인 결과 해당 목적의 신고 또는 운영이 불가한 경우 잔금 지급 전까지 계약을 해제할 수 있고, 지급한 계약금은 반환한다.</t>
    <phoneticPr fontId="10" type="noConversion"/>
  </si>
  <si>
    <t>숙박 운영 신고를 위해 전입세대 동의가 필요한 경우, 임대인과 중개인은 가능한 범위에서 동의 절차에 협조한다. 동의가 확보되지 않아 신고가 불가한 경우 계약 해제 조건은 별도 합의에 따른다.</t>
    <phoneticPr fontId="10" type="noConversion"/>
  </si>
  <si>
    <t>임대인은 입주 전까지 [누수/곰팡이/보일러/전기/수도/도배/장판/파손 부위]를 수리 완료하며, 미완료 시 잔금일 또는 입주일을 상호 협의하여 조정한다.</t>
    <phoneticPr fontId="10" type="noConversion"/>
  </si>
  <si>
    <t>임대인은 임차인이 운영에 필요한 범위 내에서 도어락, 인터넷, 에어컨, 안전용품, 안내물 등을 설치하는 것을 허용한다. 단, 구조 변경이나 원상복구가 필요한 사항은 사전 협의한다.</t>
    <phoneticPr fontId="10" type="noConversion"/>
  </si>
  <si>
    <t>계약 종료 시 임차인은 임대차 목적물을 통상 사용에 따른 마모를 제외하고 원상복구한다. 설치물 중 임대인과 합의한 항목은 존치할 수 있다.</t>
    <phoneticPr fontId="10" type="noConversion"/>
  </si>
  <si>
    <t>임차인은 게스트로 인한 소음, 흡연, 쓰레기, 파손 등 운영상 문제에 대해 즉시 대응하고, 임차인의 책임 범위에 해당하는 손해는 관련 기준에 따라 부담한다.</t>
    <phoneticPr fontId="10" type="noConversion"/>
  </si>
  <si>
    <t>본 건물의 관리규약 또는 입주자 협의 기준상 숙박 운영에 중대한 제한이 확인될 경우, 양 당사자는 운영 가능 여부와 계약 유지 여부를 협의한다.</t>
    <phoneticPr fontId="10" type="noConversion"/>
  </si>
  <si>
    <t>잔금 지급 전까지 임차인은 관할 관청, 건축물대장, 임대인 동의, 전입세대 동의 등 숙박 운영 가능성에 필요한 사항을 확인할 수 있으며, 중대한 불가 사유가 확인될 경우 별도 합의에 따라 처리한다.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</si>
</sst>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</font>
    <font>
      <b/>
      <sz val="14"/>
      <color rgb="FF1F4E79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1F4E79"/>
      <name val="맑은 고딕"/>
      <family val="3"/>
      <charset val="129"/>
    </font>
    <font>
      <sz val="10"/>
      <color rgb="FF1F2933"/>
      <name val="Malgun Gothic"/>
      <family val="3"/>
      <charset val="129"/>
    </font>
    <font>
      <b/>
      <sz val="16"/>
      <color rgb="FF1F2933"/>
      <name val="Malgun Gothic"/>
      <family val="3"/>
      <charset val="129"/>
    </font>
    <font>
      <sz val="10"/>
      <color rgb="FF52616B"/>
      <name val="Malgun Gothic"/>
      <family val="3"/>
      <charset val="129"/>
    </font>
    <font>
      <b/>
      <sz val="10"/>
      <color rgb="FF1F2933"/>
      <name val="Malgun Gothic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EAF3F8"/>
      </patternFill>
    </fill>
    <fill>
      <patternFill patternType="solid">
        <fgColor rgb="FFD9EAF2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4F8FB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D9E2EA"/>
      </left>
      <right style="thin">
        <color rgb="FFD9E2EA"/>
      </right>
      <top style="thin">
        <color rgb="FFD9E2EA"/>
      </top>
      <bottom style="thin">
        <color rgb="FFD9E2EA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>
      <selection activeCell="C7" sqref="C7"/>
    </sheetView>
  </sheetViews>
  <sheetFormatPr defaultRowHeight="16.5"/>
  <cols>
    <col min="1" max="1" width="8" customWidth="1"/>
    <col min="2" max="2" width="24" customWidth="1"/>
    <col min="3" max="3" width="42" customWidth="1"/>
    <col min="4" max="4" width="35" customWidth="1"/>
  </cols>
  <sheetData>
    <row r="1" spans="1:4" ht="78.2" customHeight="1">
      <c r="A1" s="25" t="s">
        <v>60</v>
      </c>
      <c r="B1" s="25"/>
      <c r="C1" s="25"/>
      <c r="D1" s="25"/>
    </row>
    <row r="2" spans="1:4" ht="231.95" customHeight="1">
      <c r="A2" s="26" t="s">
        <v>307</v>
      </c>
      <c r="B2" s="26"/>
      <c r="C2" s="26"/>
      <c r="D2" s="26"/>
    </row>
    <row r="3" spans="1:4" ht="15" customHeight="1">
      <c r="A3" s="9" t="s">
        <v>61</v>
      </c>
      <c r="B3" s="9" t="s">
        <v>62</v>
      </c>
      <c r="C3" s="9" t="s">
        <v>63</v>
      </c>
      <c r="D3" s="9" t="s">
        <v>64</v>
      </c>
    </row>
    <row r="4" spans="1:4" ht="24.4" customHeight="1">
      <c r="A4" s="11">
        <v>1</v>
      </c>
      <c r="B4" s="8" t="s">
        <v>65</v>
      </c>
      <c r="C4" s="8" t="s">
        <v>66</v>
      </c>
      <c r="D4" s="8" t="s">
        <v>67</v>
      </c>
    </row>
    <row r="5" spans="1:4" ht="15" customHeight="1">
      <c r="A5" s="11">
        <v>2</v>
      </c>
      <c r="B5" s="8" t="s">
        <v>68</v>
      </c>
      <c r="C5" s="8" t="s">
        <v>69</v>
      </c>
      <c r="D5" s="8" t="s">
        <v>70</v>
      </c>
    </row>
    <row r="6" spans="1:4" ht="24.4" customHeight="1">
      <c r="A6" s="11">
        <v>3</v>
      </c>
      <c r="B6" s="8" t="s">
        <v>71</v>
      </c>
      <c r="C6" s="8" t="s">
        <v>72</v>
      </c>
      <c r="D6" s="8" t="s">
        <v>73</v>
      </c>
    </row>
    <row r="7" spans="1:4" ht="15" customHeight="1">
      <c r="A7" s="11">
        <v>4</v>
      </c>
      <c r="B7" s="8" t="s">
        <v>74</v>
      </c>
      <c r="C7" s="8" t="s">
        <v>75</v>
      </c>
      <c r="D7" s="8" t="s">
        <v>76</v>
      </c>
    </row>
    <row r="8" spans="1:4" ht="24.4" customHeight="1">
      <c r="A8" s="11">
        <v>5</v>
      </c>
      <c r="B8" s="8" t="s">
        <v>77</v>
      </c>
      <c r="C8" s="8" t="s">
        <v>78</v>
      </c>
      <c r="D8" s="8" t="s">
        <v>79</v>
      </c>
    </row>
    <row r="9" spans="1:4" ht="24.4" customHeight="1">
      <c r="A9" s="11">
        <v>6</v>
      </c>
      <c r="B9" s="8" t="s">
        <v>80</v>
      </c>
      <c r="C9" s="8" t="s">
        <v>81</v>
      </c>
      <c r="D9" s="8" t="s">
        <v>82</v>
      </c>
    </row>
    <row r="10" spans="1:4" ht="15" customHeight="1">
      <c r="A10" s="11">
        <v>7</v>
      </c>
      <c r="B10" s="8" t="s">
        <v>83</v>
      </c>
      <c r="C10" s="8" t="s">
        <v>84</v>
      </c>
      <c r="D10" s="8" t="s">
        <v>85</v>
      </c>
    </row>
    <row r="11" spans="1:4" ht="24.4" customHeight="1">
      <c r="A11" s="11">
        <v>8</v>
      </c>
      <c r="B11" s="8" t="s">
        <v>86</v>
      </c>
      <c r="C11" s="8" t="s">
        <v>87</v>
      </c>
      <c r="D11" s="8" t="s">
        <v>88</v>
      </c>
    </row>
    <row r="12" spans="1:4" ht="15" customHeight="1">
      <c r="A12" s="8"/>
      <c r="B12" s="8"/>
      <c r="C12" s="8"/>
      <c r="D12" s="8"/>
    </row>
    <row r="13" spans="1:4" ht="85.35" customHeight="1">
      <c r="A13" s="10" t="s">
        <v>89</v>
      </c>
      <c r="B13" s="10" t="s">
        <v>90</v>
      </c>
      <c r="C13" s="10"/>
      <c r="D13" s="10"/>
    </row>
  </sheetData>
  <mergeCells count="2">
    <mergeCell ref="A1:D1"/>
    <mergeCell ref="A2:D2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A7" sqref="A7"/>
    </sheetView>
  </sheetViews>
  <sheetFormatPr defaultRowHeight="16.5"/>
  <cols>
    <col min="1" max="1" width="42" customWidth="1"/>
    <col min="2" max="2" width="18" customWidth="1"/>
    <col min="3" max="3" width="24" customWidth="1"/>
    <col min="4" max="4" width="14" customWidth="1"/>
    <col min="5" max="5" width="48" customWidth="1"/>
  </cols>
  <sheetData>
    <row r="1" spans="1:5" ht="20.25">
      <c r="A1" s="21" t="s">
        <v>0</v>
      </c>
      <c r="B1" s="18"/>
      <c r="C1" s="18"/>
      <c r="D1" s="18"/>
      <c r="E1" s="18"/>
    </row>
    <row r="2" spans="1:5">
      <c r="A2" s="27"/>
    </row>
    <row r="3" spans="1:5">
      <c r="A3" s="22" t="s">
        <v>1</v>
      </c>
      <c r="B3" s="18"/>
      <c r="C3" s="18"/>
      <c r="D3" s="18"/>
      <c r="E3" s="18"/>
    </row>
    <row r="4" spans="1:5">
      <c r="A4" s="1" t="s">
        <v>2</v>
      </c>
      <c r="B4" s="19"/>
      <c r="C4" s="18"/>
      <c r="D4" s="3" t="s">
        <v>3</v>
      </c>
      <c r="E4" s="2"/>
    </row>
    <row r="5" spans="1:5">
      <c r="A5" s="1" t="s">
        <v>4</v>
      </c>
      <c r="B5" s="19"/>
      <c r="C5" s="18"/>
      <c r="D5" s="3" t="s">
        <v>3</v>
      </c>
      <c r="E5" s="2"/>
    </row>
    <row r="6" spans="1:5">
      <c r="A6" s="1" t="s">
        <v>5</v>
      </c>
      <c r="B6" s="19"/>
      <c r="C6" s="18"/>
      <c r="D6" s="3" t="s">
        <v>3</v>
      </c>
      <c r="E6" s="2"/>
    </row>
    <row r="8" spans="1:5" ht="27.95" customHeight="1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</row>
    <row r="9" spans="1:5" ht="33">
      <c r="A9" s="2" t="s">
        <v>11</v>
      </c>
      <c r="B9" s="5">
        <v>0</v>
      </c>
      <c r="C9" s="5" t="s">
        <v>12</v>
      </c>
      <c r="D9" s="5">
        <f>IF(B9&lt;=30,20,IF(B9&lt;=40,15,IF(B9&lt;=50,10,0)))</f>
        <v>20</v>
      </c>
      <c r="E9" s="2" t="s">
        <v>13</v>
      </c>
    </row>
    <row r="10" spans="1:5" ht="33">
      <c r="A10" s="2" t="s">
        <v>14</v>
      </c>
      <c r="B10" s="5">
        <v>0</v>
      </c>
      <c r="C10" s="5" t="s">
        <v>15</v>
      </c>
      <c r="D10" s="5">
        <f>IF(B10&lt;=1,10,IF(B10=2,7,0))</f>
        <v>10</v>
      </c>
      <c r="E10" s="2" t="s">
        <v>16</v>
      </c>
    </row>
    <row r="11" spans="1:5">
      <c r="A11" s="2" t="s">
        <v>17</v>
      </c>
      <c r="B11" s="5">
        <v>12</v>
      </c>
      <c r="C11" s="5" t="s">
        <v>18</v>
      </c>
      <c r="D11" s="5">
        <f>IF(B11&lt;=7,15,IF(B11&lt;=10,10,IF(B11&lt;=13,4,0)))</f>
        <v>4</v>
      </c>
      <c r="E11" s="2" t="s">
        <v>19</v>
      </c>
    </row>
    <row r="12" spans="1:5" ht="33">
      <c r="A12" s="2" t="s">
        <v>20</v>
      </c>
      <c r="B12" s="5">
        <v>2</v>
      </c>
      <c r="C12" s="5" t="s">
        <v>21</v>
      </c>
      <c r="D12" s="5">
        <f>IF(B12=0,10,IF(B12&lt;=1,8,IF(B12&lt;=2,6,IF(B12&lt;=3,2,0))))</f>
        <v>6</v>
      </c>
      <c r="E12" s="2" t="s">
        <v>22</v>
      </c>
    </row>
    <row r="13" spans="1:5" ht="33">
      <c r="A13" s="2" t="s">
        <v>23</v>
      </c>
      <c r="B13" s="5">
        <v>3</v>
      </c>
      <c r="C13" s="5" t="s">
        <v>24</v>
      </c>
      <c r="D13" s="5">
        <f>IF(B13&lt;=3,7,IF(B13&lt;=5,3,0))</f>
        <v>7</v>
      </c>
      <c r="E13" s="2" t="s">
        <v>25</v>
      </c>
    </row>
    <row r="14" spans="1:5">
      <c r="A14" s="2" t="s">
        <v>26</v>
      </c>
      <c r="B14" s="5">
        <v>1</v>
      </c>
      <c r="C14" s="5" t="s">
        <v>21</v>
      </c>
      <c r="D14" s="5">
        <f>IF(B14=0,4,IF(B14&lt;=1,2,0))</f>
        <v>2</v>
      </c>
      <c r="E14" s="2" t="s">
        <v>27</v>
      </c>
    </row>
    <row r="15" spans="1:5" ht="33">
      <c r="A15" s="2" t="s">
        <v>28</v>
      </c>
      <c r="B15" s="5" t="s">
        <v>29</v>
      </c>
      <c r="C15" s="5" t="s">
        <v>30</v>
      </c>
      <c r="D15" s="5">
        <f>IF(B15="O",15,0)</f>
        <v>15</v>
      </c>
      <c r="E15" s="2" t="s">
        <v>31</v>
      </c>
    </row>
    <row r="16" spans="1:5">
      <c r="A16" s="2" t="s">
        <v>32</v>
      </c>
      <c r="B16" s="5" t="s">
        <v>29</v>
      </c>
      <c r="C16" s="5" t="s">
        <v>30</v>
      </c>
      <c r="D16" s="5">
        <f>IF(B16="O",10,0)</f>
        <v>10</v>
      </c>
      <c r="E16" s="2" t="s">
        <v>33</v>
      </c>
    </row>
    <row r="17" spans="1:5">
      <c r="A17" s="2" t="s">
        <v>34</v>
      </c>
      <c r="B17" s="5" t="s">
        <v>29</v>
      </c>
      <c r="C17" s="5" t="s">
        <v>29</v>
      </c>
      <c r="D17" s="5">
        <f>IF(B17="O",5,0)</f>
        <v>5</v>
      </c>
      <c r="E17" s="2" t="s">
        <v>35</v>
      </c>
    </row>
    <row r="18" spans="1:5">
      <c r="A18" s="2" t="s">
        <v>36</v>
      </c>
      <c r="B18" s="5" t="s">
        <v>29</v>
      </c>
      <c r="C18" s="5" t="s">
        <v>29</v>
      </c>
      <c r="D18" s="5">
        <f>IF(B18="O",4,0)</f>
        <v>4</v>
      </c>
      <c r="E18" s="2" t="s">
        <v>37</v>
      </c>
    </row>
    <row r="19" spans="1:5">
      <c r="D19">
        <f>SUM(D9:D18)</f>
        <v>83</v>
      </c>
    </row>
    <row r="20" spans="1:5">
      <c r="A20" s="24" t="s">
        <v>38</v>
      </c>
      <c r="B20" s="18"/>
      <c r="C20" s="18"/>
      <c r="D20" s="18"/>
      <c r="E20" s="18"/>
    </row>
    <row r="21" spans="1:5">
      <c r="A21" s="19" t="s">
        <v>39</v>
      </c>
      <c r="B21" s="18"/>
      <c r="C21" s="18"/>
      <c r="D21" s="3" t="s">
        <v>40</v>
      </c>
      <c r="E21" s="5" t="str">
        <f>IF(B15="X","FAIL","PASS")</f>
        <v>PASS</v>
      </c>
    </row>
    <row r="22" spans="1:5">
      <c r="A22" s="19" t="s">
        <v>41</v>
      </c>
      <c r="B22" s="18"/>
      <c r="C22" s="18"/>
      <c r="D22" s="3" t="s">
        <v>40</v>
      </c>
      <c r="E22" s="5" t="str">
        <f>IF(B16="X","FAIL","PASS")</f>
        <v>PASS</v>
      </c>
    </row>
    <row r="23" spans="1:5">
      <c r="A23" s="19" t="s">
        <v>42</v>
      </c>
      <c r="B23" s="18"/>
      <c r="C23" s="18"/>
      <c r="D23" s="3" t="s">
        <v>40</v>
      </c>
      <c r="E23" s="5" t="str">
        <f>IF(B12&gt;3,"FAIL","PASS")</f>
        <v>PASS</v>
      </c>
    </row>
    <row r="25" spans="1:5">
      <c r="A25" s="23" t="s">
        <v>43</v>
      </c>
      <c r="B25" s="18"/>
      <c r="C25" s="18"/>
      <c r="D25" s="4">
        <f>SUM(D9:D18)</f>
        <v>83</v>
      </c>
      <c r="E25" s="4" t="s">
        <v>44</v>
      </c>
    </row>
    <row r="27" spans="1:5">
      <c r="A27" s="20" t="s">
        <v>45</v>
      </c>
      <c r="B27" s="18"/>
      <c r="C27" s="18"/>
      <c r="D27" s="17" t="str">
        <f>IF(OR(E21="FAIL",E22="FAIL",E23="FAIL"),"보류(게이트 FAIL)",IF(D25&gt;=80,"계약 OK 후보",IF(D25&gt;=70,"조건부 OK(임대료/보완장치 필요)",IF(D25&gt;=60,"보류(가격 매우 유리할 때만)", "제외"))))</f>
        <v>계약 OK 후보</v>
      </c>
      <c r="E27" s="18"/>
    </row>
  </sheetData>
  <mergeCells count="12">
    <mergeCell ref="D27:E27"/>
    <mergeCell ref="A22:C22"/>
    <mergeCell ref="A27:C27"/>
    <mergeCell ref="A1:E1"/>
    <mergeCell ref="A21:C21"/>
    <mergeCell ref="B4:C4"/>
    <mergeCell ref="A3:E3"/>
    <mergeCell ref="A25:C25"/>
    <mergeCell ref="B6:C6"/>
    <mergeCell ref="A20:E20"/>
    <mergeCell ref="A23:C23"/>
    <mergeCell ref="B5:C5"/>
  </mergeCells>
  <phoneticPr fontId="10" type="noConversion"/>
  <dataValidations count="1">
    <dataValidation type="list" sqref="B15 B16 B17 B18" xr:uid="{00000000-0002-0000-0000-000000000000}">
      <formula1>"O,X"</formula1>
    </dataValidation>
  </dataValidations>
  <pageMargins left="0.7" right="0.7" top="0.75" bottom="0.75" header="0.3" footer="0.3"/>
  <pageSetup paperSize="129" orientation="portrait" horizontalDpi="4294967292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B20" sqref="B20"/>
    </sheetView>
  </sheetViews>
  <sheetFormatPr defaultRowHeight="16.5"/>
  <cols>
    <col min="1" max="1" width="24" customWidth="1"/>
    <col min="2" max="2" width="90" customWidth="1"/>
  </cols>
  <sheetData>
    <row r="1" spans="1:2" ht="20.25">
      <c r="A1" s="6" t="s">
        <v>308</v>
      </c>
    </row>
    <row r="3" spans="1:2" ht="33">
      <c r="A3" s="7" t="s">
        <v>46</v>
      </c>
      <c r="B3" s="2" t="s">
        <v>47</v>
      </c>
    </row>
    <row r="4" spans="1:2" ht="33">
      <c r="A4" s="7" t="s">
        <v>48</v>
      </c>
      <c r="B4" s="2" t="s">
        <v>49</v>
      </c>
    </row>
    <row r="5" spans="1:2" ht="33">
      <c r="A5" s="7" t="s">
        <v>50</v>
      </c>
      <c r="B5" s="2" t="s">
        <v>51</v>
      </c>
    </row>
    <row r="6" spans="1:2" ht="33">
      <c r="A6" s="7" t="s">
        <v>52</v>
      </c>
      <c r="B6" s="2" t="s">
        <v>53</v>
      </c>
    </row>
    <row r="7" spans="1:2" ht="33">
      <c r="A7" s="7" t="s">
        <v>54</v>
      </c>
      <c r="B7" s="2" t="s">
        <v>55</v>
      </c>
    </row>
    <row r="8" spans="1:2">
      <c r="A8" s="8"/>
      <c r="B8" s="8"/>
    </row>
    <row r="9" spans="1:2" ht="27">
      <c r="A9" s="14" t="s">
        <v>56</v>
      </c>
      <c r="B9" s="13" t="s">
        <v>57</v>
      </c>
    </row>
    <row r="10" spans="1:2" ht="27">
      <c r="A10" s="14" t="s">
        <v>58</v>
      </c>
      <c r="B10" s="13" t="s">
        <v>59</v>
      </c>
    </row>
  </sheetData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topLeftCell="A2" zoomScale="115" zoomScaleNormal="115" workbookViewId="0">
      <selection activeCell="B10" sqref="B10"/>
    </sheetView>
  </sheetViews>
  <sheetFormatPr defaultRowHeight="16.5"/>
  <cols>
    <col min="1" max="1" width="18" customWidth="1"/>
    <col min="2" max="2" width="72" customWidth="1"/>
    <col min="3" max="3" width="28" customWidth="1"/>
    <col min="4" max="4" width="38" customWidth="1"/>
  </cols>
  <sheetData>
    <row r="1" spans="1:4" ht="58.5" customHeight="1">
      <c r="A1" s="25" t="s">
        <v>91</v>
      </c>
      <c r="B1" s="25"/>
      <c r="C1" s="25"/>
      <c r="D1" s="25"/>
    </row>
    <row r="2" spans="1:4" ht="97.7" customHeight="1">
      <c r="A2" s="26" t="s">
        <v>92</v>
      </c>
      <c r="B2" s="26"/>
      <c r="C2" s="26"/>
      <c r="D2" s="26"/>
    </row>
    <row r="3" spans="1:4" ht="15" customHeight="1">
      <c r="A3" s="9" t="s">
        <v>93</v>
      </c>
      <c r="B3" s="9" t="s">
        <v>94</v>
      </c>
      <c r="C3" s="9" t="s">
        <v>95</v>
      </c>
      <c r="D3" s="9" t="s">
        <v>96</v>
      </c>
    </row>
    <row r="4" spans="1:4" ht="48.75" customHeight="1">
      <c r="A4" s="8" t="s">
        <v>97</v>
      </c>
      <c r="B4" s="8" t="s">
        <v>309</v>
      </c>
      <c r="C4" s="8" t="s">
        <v>310</v>
      </c>
      <c r="D4" s="8" t="s">
        <v>311</v>
      </c>
    </row>
    <row r="5" spans="1:4" ht="36.6" customHeight="1">
      <c r="A5" s="8" t="s">
        <v>98</v>
      </c>
      <c r="B5" s="8" t="s">
        <v>312</v>
      </c>
      <c r="C5" s="8" t="s">
        <v>99</v>
      </c>
      <c r="D5" s="8" t="s">
        <v>313</v>
      </c>
    </row>
    <row r="6" spans="1:4" ht="36.6" customHeight="1">
      <c r="A6" s="8" t="s">
        <v>314</v>
      </c>
      <c r="B6" s="8" t="s">
        <v>317</v>
      </c>
      <c r="C6" s="8" t="s">
        <v>100</v>
      </c>
      <c r="D6" s="8" t="s">
        <v>101</v>
      </c>
    </row>
    <row r="7" spans="1:4" ht="36.6" customHeight="1">
      <c r="A7" s="8" t="s">
        <v>315</v>
      </c>
      <c r="B7" s="8" t="s">
        <v>316</v>
      </c>
      <c r="C7" s="8" t="s">
        <v>102</v>
      </c>
      <c r="D7" s="8" t="s">
        <v>103</v>
      </c>
    </row>
    <row r="8" spans="1:4" ht="36.6" customHeight="1">
      <c r="A8" s="8" t="s">
        <v>104</v>
      </c>
      <c r="B8" s="8" t="s">
        <v>328</v>
      </c>
      <c r="C8" s="8" t="s">
        <v>105</v>
      </c>
      <c r="D8" s="8" t="s">
        <v>329</v>
      </c>
    </row>
    <row r="9" spans="1:4" ht="36.6" customHeight="1">
      <c r="A9" s="8" t="s">
        <v>106</v>
      </c>
      <c r="B9" s="8" t="s">
        <v>319</v>
      </c>
      <c r="C9" s="8" t="s">
        <v>107</v>
      </c>
      <c r="D9" s="8" t="s">
        <v>318</v>
      </c>
    </row>
    <row r="10" spans="1:4" ht="36.6" customHeight="1">
      <c r="A10" s="8" t="s">
        <v>108</v>
      </c>
      <c r="B10" s="8" t="s">
        <v>320</v>
      </c>
      <c r="C10" s="8" t="s">
        <v>109</v>
      </c>
      <c r="D10" s="8" t="s">
        <v>110</v>
      </c>
    </row>
    <row r="11" spans="1:4" ht="15" customHeight="1">
      <c r="A11" s="8"/>
      <c r="B11" s="8"/>
      <c r="C11" s="8"/>
      <c r="D11" s="8"/>
    </row>
    <row r="12" spans="1:4" ht="24.4" customHeight="1">
      <c r="A12" s="12" t="s">
        <v>111</v>
      </c>
      <c r="B12" s="12" t="s">
        <v>112</v>
      </c>
      <c r="C12" s="12"/>
      <c r="D12" s="12"/>
    </row>
  </sheetData>
  <mergeCells count="2">
    <mergeCell ref="A1:D1"/>
    <mergeCell ref="A2:D2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A4" workbookViewId="0">
      <selection activeCell="C17" sqref="C17"/>
    </sheetView>
  </sheetViews>
  <sheetFormatPr defaultRowHeight="16.5"/>
  <cols>
    <col min="1" max="1" width="12" customWidth="1"/>
    <col min="2" max="2" width="32" customWidth="1"/>
    <col min="3" max="3" width="48" customWidth="1"/>
    <col min="4" max="4" width="42" customWidth="1"/>
    <col min="5" max="5" width="14" customWidth="1"/>
    <col min="6" max="6" width="38" customWidth="1"/>
  </cols>
  <sheetData>
    <row r="1" spans="1:6" ht="58.5" customHeight="1">
      <c r="A1" s="25" t="s">
        <v>71</v>
      </c>
      <c r="B1" s="25"/>
      <c r="C1" s="25"/>
      <c r="D1" s="25"/>
      <c r="E1" s="25"/>
      <c r="F1" s="25"/>
    </row>
    <row r="2" spans="1:6" ht="134.25" customHeight="1">
      <c r="A2" s="26" t="s">
        <v>113</v>
      </c>
      <c r="B2" s="26"/>
      <c r="C2" s="26"/>
      <c r="D2" s="26"/>
      <c r="E2" s="26"/>
      <c r="F2" s="26"/>
    </row>
    <row r="3" spans="1:6" ht="15" customHeight="1">
      <c r="A3" s="9" t="s">
        <v>114</v>
      </c>
      <c r="B3" s="9" t="s">
        <v>115</v>
      </c>
      <c r="C3" s="9" t="s">
        <v>116</v>
      </c>
      <c r="D3" s="9" t="s">
        <v>117</v>
      </c>
      <c r="E3" s="9" t="s">
        <v>118</v>
      </c>
      <c r="F3" s="9" t="s">
        <v>3</v>
      </c>
    </row>
    <row r="4" spans="1:6" ht="24.4" customHeight="1">
      <c r="A4" s="8" t="s">
        <v>119</v>
      </c>
      <c r="B4" s="8" t="s">
        <v>120</v>
      </c>
      <c r="C4" s="8" t="s">
        <v>121</v>
      </c>
      <c r="D4" s="8" t="s">
        <v>122</v>
      </c>
      <c r="E4" s="11"/>
      <c r="F4" s="8"/>
    </row>
    <row r="5" spans="1:6" ht="15" customHeight="1">
      <c r="A5" s="8" t="s">
        <v>119</v>
      </c>
      <c r="B5" s="8" t="s">
        <v>123</v>
      </c>
      <c r="C5" s="8" t="s">
        <v>124</v>
      </c>
      <c r="D5" s="8" t="s">
        <v>125</v>
      </c>
      <c r="E5" s="11"/>
      <c r="F5" s="8"/>
    </row>
    <row r="6" spans="1:6" ht="15" customHeight="1">
      <c r="A6" s="8" t="s">
        <v>119</v>
      </c>
      <c r="B6" s="8" t="s">
        <v>126</v>
      </c>
      <c r="C6" s="8" t="s">
        <v>127</v>
      </c>
      <c r="D6" s="8" t="s">
        <v>128</v>
      </c>
      <c r="E6" s="11"/>
      <c r="F6" s="8"/>
    </row>
    <row r="7" spans="1:6" ht="24.4" customHeight="1">
      <c r="A7" s="8" t="s">
        <v>129</v>
      </c>
      <c r="B7" s="8" t="s">
        <v>130</v>
      </c>
      <c r="C7" s="8" t="s">
        <v>131</v>
      </c>
      <c r="D7" s="8" t="s">
        <v>132</v>
      </c>
      <c r="E7" s="11"/>
      <c r="F7" s="8"/>
    </row>
    <row r="8" spans="1:6" ht="24.4" customHeight="1">
      <c r="A8" s="8" t="s">
        <v>129</v>
      </c>
      <c r="B8" s="8" t="s">
        <v>133</v>
      </c>
      <c r="C8" s="8" t="s">
        <v>134</v>
      </c>
      <c r="D8" s="8" t="s">
        <v>135</v>
      </c>
      <c r="E8" s="11"/>
      <c r="F8" s="8"/>
    </row>
    <row r="9" spans="1:6" ht="24.4" customHeight="1">
      <c r="A9" s="8" t="s">
        <v>129</v>
      </c>
      <c r="B9" s="8" t="s">
        <v>136</v>
      </c>
      <c r="C9" s="8" t="s">
        <v>137</v>
      </c>
      <c r="D9" s="8" t="s">
        <v>138</v>
      </c>
      <c r="E9" s="11"/>
      <c r="F9" s="8"/>
    </row>
    <row r="10" spans="1:6" ht="15" customHeight="1">
      <c r="A10" s="8" t="s">
        <v>139</v>
      </c>
      <c r="B10" s="8" t="s">
        <v>140</v>
      </c>
      <c r="C10" s="8" t="s">
        <v>141</v>
      </c>
      <c r="D10" s="8" t="s">
        <v>142</v>
      </c>
      <c r="E10" s="11"/>
      <c r="F10" s="8"/>
    </row>
    <row r="11" spans="1:6" ht="15" customHeight="1">
      <c r="A11" s="8" t="s">
        <v>139</v>
      </c>
      <c r="B11" s="8" t="s">
        <v>143</v>
      </c>
      <c r="C11" s="8" t="s">
        <v>144</v>
      </c>
      <c r="D11" s="8" t="s">
        <v>145</v>
      </c>
      <c r="E11" s="11"/>
      <c r="F11" s="8"/>
    </row>
    <row r="12" spans="1:6" ht="15" customHeight="1">
      <c r="A12" s="8" t="s">
        <v>139</v>
      </c>
      <c r="B12" s="8" t="s">
        <v>146</v>
      </c>
      <c r="C12" s="8" t="s">
        <v>147</v>
      </c>
      <c r="D12" s="8" t="s">
        <v>148</v>
      </c>
      <c r="E12" s="11"/>
      <c r="F12" s="8"/>
    </row>
    <row r="13" spans="1:6" ht="24.4" customHeight="1">
      <c r="A13" s="8" t="s">
        <v>139</v>
      </c>
      <c r="B13" s="8" t="s">
        <v>149</v>
      </c>
      <c r="C13" s="8" t="s">
        <v>150</v>
      </c>
      <c r="D13" s="8" t="s">
        <v>151</v>
      </c>
      <c r="E13" s="11"/>
      <c r="F13" s="8"/>
    </row>
    <row r="14" spans="1:6" ht="15" customHeight="1">
      <c r="A14" s="8" t="s">
        <v>139</v>
      </c>
      <c r="B14" s="8" t="s">
        <v>152</v>
      </c>
      <c r="C14" s="8" t="s">
        <v>153</v>
      </c>
      <c r="D14" s="8" t="s">
        <v>154</v>
      </c>
      <c r="E14" s="11"/>
      <c r="F14" s="8"/>
    </row>
    <row r="15" spans="1:6" ht="15" customHeight="1">
      <c r="A15" s="8" t="s">
        <v>155</v>
      </c>
      <c r="B15" s="8" t="s">
        <v>156</v>
      </c>
      <c r="C15" s="8" t="s">
        <v>157</v>
      </c>
      <c r="D15" s="8" t="s">
        <v>158</v>
      </c>
      <c r="E15" s="11"/>
      <c r="F15" s="8"/>
    </row>
    <row r="16" spans="1:6" ht="24.4" customHeight="1">
      <c r="A16" s="8" t="s">
        <v>155</v>
      </c>
      <c r="B16" s="8" t="s">
        <v>159</v>
      </c>
      <c r="C16" s="8" t="s">
        <v>160</v>
      </c>
      <c r="D16" s="8" t="s">
        <v>161</v>
      </c>
      <c r="E16" s="11"/>
      <c r="F16" s="8"/>
    </row>
    <row r="17" spans="1:6" ht="15" customHeight="1">
      <c r="A17" s="8" t="s">
        <v>162</v>
      </c>
      <c r="B17" s="8" t="s">
        <v>163</v>
      </c>
      <c r="C17" s="8" t="s">
        <v>164</v>
      </c>
      <c r="D17" s="8" t="s">
        <v>165</v>
      </c>
      <c r="E17" s="11"/>
      <c r="F17" s="8"/>
    </row>
    <row r="18" spans="1:6" ht="24.4" customHeight="1">
      <c r="A18" s="8" t="s">
        <v>162</v>
      </c>
      <c r="B18" s="8" t="s">
        <v>166</v>
      </c>
      <c r="C18" s="8" t="s">
        <v>167</v>
      </c>
      <c r="D18" s="8" t="s">
        <v>168</v>
      </c>
      <c r="E18" s="11"/>
      <c r="F18" s="8"/>
    </row>
    <row r="19" spans="1:6" ht="24.4" customHeight="1">
      <c r="A19" s="8" t="s">
        <v>169</v>
      </c>
      <c r="B19" s="8" t="s">
        <v>170</v>
      </c>
      <c r="C19" s="8" t="s">
        <v>171</v>
      </c>
      <c r="D19" s="8" t="s">
        <v>172</v>
      </c>
      <c r="E19" s="11"/>
      <c r="F19" s="8"/>
    </row>
    <row r="20" spans="1:6" ht="24.4" customHeight="1">
      <c r="A20" s="8" t="s">
        <v>169</v>
      </c>
      <c r="B20" s="8" t="s">
        <v>173</v>
      </c>
      <c r="C20" s="8" t="s">
        <v>174</v>
      </c>
      <c r="D20" s="8" t="s">
        <v>175</v>
      </c>
      <c r="E20" s="11"/>
      <c r="F20" s="8"/>
    </row>
    <row r="21" spans="1:6" ht="15" customHeight="1">
      <c r="A21" s="8"/>
      <c r="B21" s="8"/>
      <c r="C21" s="8"/>
      <c r="D21" s="8"/>
      <c r="E21" s="8"/>
      <c r="F21" s="8"/>
    </row>
    <row r="22" spans="1:6" ht="15" customHeight="1">
      <c r="A22" s="14" t="s">
        <v>176</v>
      </c>
      <c r="B22" s="14" t="s">
        <v>177</v>
      </c>
      <c r="C22" s="14">
        <f>COUNTIF(E4:E20,"O")</f>
        <v>0</v>
      </c>
      <c r="D22" s="14" t="s">
        <v>178</v>
      </c>
      <c r="E22" s="14">
        <f>COUNTIF(E4:E20,"△")</f>
        <v>0</v>
      </c>
      <c r="F22" s="14" t="s">
        <v>179</v>
      </c>
    </row>
    <row r="23" spans="1:6" ht="24.4" customHeight="1">
      <c r="A23" s="14" t="s">
        <v>176</v>
      </c>
      <c r="B23" s="14" t="s">
        <v>180</v>
      </c>
      <c r="C23" s="14">
        <f>COUNTIF(E4:E20,"X")</f>
        <v>0</v>
      </c>
      <c r="D23" s="14" t="s">
        <v>45</v>
      </c>
      <c r="E23" s="14" t="str">
        <f>IF(C23&gt;=2,"계약 보류/제외 검토",IF(C23=1,"치명 항목 여부 확인","임장 기준 통과 후보"))</f>
        <v>임장 기준 통과 후보</v>
      </c>
      <c r="F23" s="14"/>
    </row>
  </sheetData>
  <mergeCells count="2">
    <mergeCell ref="A1:F1"/>
    <mergeCell ref="A2:F2"/>
  </mergeCells>
  <phoneticPr fontId="10" type="noConversion"/>
  <dataValidations count="1">
    <dataValidation type="list" allowBlank="1" sqref="E4:E20" xr:uid="{00000000-0002-0000-0400-000000000000}">
      <formula1>"O,△,X"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9"/>
  <sheetViews>
    <sheetView topLeftCell="A4" workbookViewId="0">
      <selection activeCell="A16" sqref="A16:D17"/>
    </sheetView>
  </sheetViews>
  <sheetFormatPr defaultRowHeight="16.5"/>
  <cols>
    <col min="1" max="1" width="18" customWidth="1"/>
    <col min="2" max="2" width="48" customWidth="1"/>
    <col min="3" max="3" width="46" customWidth="1"/>
    <col min="4" max="4" width="40" customWidth="1"/>
    <col min="5" max="5" width="34" customWidth="1"/>
  </cols>
  <sheetData>
    <row r="1" spans="1:5" ht="39" customHeight="1">
      <c r="A1" s="25" t="s">
        <v>74</v>
      </c>
      <c r="B1" s="25"/>
      <c r="C1" s="25"/>
      <c r="D1" s="25"/>
      <c r="E1" s="25"/>
    </row>
    <row r="2" spans="1:5" ht="109.9" customHeight="1">
      <c r="A2" s="26" t="s">
        <v>181</v>
      </c>
      <c r="B2" s="26"/>
      <c r="C2" s="26"/>
      <c r="D2" s="26"/>
      <c r="E2" s="26"/>
    </row>
    <row r="3" spans="1:5" ht="15" customHeight="1">
      <c r="A3" s="9" t="s">
        <v>182</v>
      </c>
      <c r="B3" s="9" t="s">
        <v>183</v>
      </c>
      <c r="C3" s="9" t="s">
        <v>184</v>
      </c>
      <c r="D3" s="9" t="s">
        <v>185</v>
      </c>
      <c r="E3" s="9" t="s">
        <v>186</v>
      </c>
    </row>
    <row r="4" spans="1:5" ht="24.4" customHeight="1">
      <c r="A4" s="8" t="s">
        <v>187</v>
      </c>
      <c r="B4" s="8" t="s">
        <v>330</v>
      </c>
      <c r="C4" s="8" t="s">
        <v>331</v>
      </c>
      <c r="D4" s="8" t="s">
        <v>188</v>
      </c>
      <c r="E4" s="8"/>
    </row>
    <row r="5" spans="1:5" ht="15" customHeight="1">
      <c r="A5" s="8" t="s">
        <v>187</v>
      </c>
      <c r="B5" s="8" t="s">
        <v>189</v>
      </c>
      <c r="C5" s="8" t="s">
        <v>190</v>
      </c>
      <c r="D5" s="8" t="s">
        <v>191</v>
      </c>
      <c r="E5" s="8"/>
    </row>
    <row r="6" spans="1:5" ht="15" customHeight="1">
      <c r="A6" s="8" t="s">
        <v>187</v>
      </c>
      <c r="B6" s="8" t="s">
        <v>192</v>
      </c>
      <c r="C6" s="8" t="s">
        <v>193</v>
      </c>
      <c r="D6" s="8" t="s">
        <v>194</v>
      </c>
      <c r="E6" s="8"/>
    </row>
    <row r="7" spans="1:5" ht="15" customHeight="1">
      <c r="A7" s="8" t="s">
        <v>187</v>
      </c>
      <c r="B7" s="8" t="s">
        <v>195</v>
      </c>
      <c r="C7" s="8" t="s">
        <v>196</v>
      </c>
      <c r="D7" s="8" t="s">
        <v>197</v>
      </c>
      <c r="E7" s="8"/>
    </row>
    <row r="8" spans="1:5" ht="24.4" customHeight="1">
      <c r="A8" s="8" t="s">
        <v>187</v>
      </c>
      <c r="B8" s="8" t="s">
        <v>198</v>
      </c>
      <c r="C8" s="8" t="s">
        <v>199</v>
      </c>
      <c r="D8" s="8" t="s">
        <v>200</v>
      </c>
      <c r="E8" s="8"/>
    </row>
    <row r="9" spans="1:5" ht="24.4" customHeight="1">
      <c r="A9" s="8" t="s">
        <v>201</v>
      </c>
      <c r="B9" s="8" t="s">
        <v>202</v>
      </c>
      <c r="C9" s="8" t="s">
        <v>203</v>
      </c>
      <c r="D9" s="8" t="s">
        <v>204</v>
      </c>
      <c r="E9" s="8"/>
    </row>
    <row r="10" spans="1:5" ht="24.4" customHeight="1">
      <c r="A10" s="8" t="s">
        <v>201</v>
      </c>
      <c r="B10" s="8" t="s">
        <v>205</v>
      </c>
      <c r="C10" s="8" t="s">
        <v>206</v>
      </c>
      <c r="D10" s="8" t="s">
        <v>207</v>
      </c>
      <c r="E10" s="8"/>
    </row>
    <row r="11" spans="1:5" ht="15" customHeight="1">
      <c r="A11" s="8" t="s">
        <v>201</v>
      </c>
      <c r="B11" s="8" t="s">
        <v>208</v>
      </c>
      <c r="C11" s="8" t="s">
        <v>209</v>
      </c>
      <c r="D11" s="8" t="s">
        <v>210</v>
      </c>
      <c r="E11" s="8"/>
    </row>
    <row r="12" spans="1:5" ht="24.4" customHeight="1">
      <c r="A12" s="8" t="s">
        <v>201</v>
      </c>
      <c r="B12" s="8" t="s">
        <v>211</v>
      </c>
      <c r="C12" s="8" t="s">
        <v>212</v>
      </c>
      <c r="D12" s="8" t="s">
        <v>213</v>
      </c>
      <c r="E12" s="8"/>
    </row>
    <row r="13" spans="1:5" ht="15" customHeight="1">
      <c r="A13" s="8" t="s">
        <v>214</v>
      </c>
      <c r="B13" s="8" t="s">
        <v>215</v>
      </c>
      <c r="C13" s="8" t="s">
        <v>216</v>
      </c>
      <c r="D13" s="8" t="s">
        <v>217</v>
      </c>
      <c r="E13" s="8"/>
    </row>
    <row r="14" spans="1:5" ht="15" customHeight="1">
      <c r="A14" s="8" t="s">
        <v>214</v>
      </c>
      <c r="B14" s="8" t="s">
        <v>218</v>
      </c>
      <c r="C14" s="8" t="s">
        <v>219</v>
      </c>
      <c r="D14" s="8" t="s">
        <v>220</v>
      </c>
      <c r="E14" s="8"/>
    </row>
    <row r="15" spans="1:5" ht="15" customHeight="1">
      <c r="A15" s="8" t="s">
        <v>214</v>
      </c>
      <c r="B15" s="8" t="s">
        <v>221</v>
      </c>
      <c r="C15" s="8" t="s">
        <v>222</v>
      </c>
      <c r="D15" s="8" t="s">
        <v>223</v>
      </c>
      <c r="E15" s="8"/>
    </row>
    <row r="16" spans="1:5" ht="15" customHeight="1">
      <c r="A16" s="8" t="s">
        <v>224</v>
      </c>
      <c r="B16" s="8" t="s">
        <v>225</v>
      </c>
      <c r="C16" s="8" t="s">
        <v>226</v>
      </c>
      <c r="D16" s="8" t="s">
        <v>227</v>
      </c>
      <c r="E16" s="8"/>
    </row>
    <row r="17" spans="1:5" ht="15" customHeight="1">
      <c r="A17" s="8" t="s">
        <v>224</v>
      </c>
      <c r="B17" s="8" t="s">
        <v>228</v>
      </c>
      <c r="C17" s="8" t="s">
        <v>229</v>
      </c>
      <c r="D17" s="8" t="s">
        <v>230</v>
      </c>
      <c r="E17" s="8"/>
    </row>
    <row r="18" spans="1:5" ht="15" customHeight="1">
      <c r="A18" s="8"/>
      <c r="B18" s="8"/>
      <c r="C18" s="8"/>
      <c r="D18" s="8"/>
      <c r="E18" s="8"/>
    </row>
    <row r="19" spans="1:5" ht="15" customHeight="1">
      <c r="A19" s="10" t="s">
        <v>231</v>
      </c>
      <c r="B19" s="10" t="s">
        <v>232</v>
      </c>
      <c r="C19" s="10"/>
      <c r="D19" s="10" t="s">
        <v>233</v>
      </c>
      <c r="E19" s="10" t="s">
        <v>234</v>
      </c>
    </row>
  </sheetData>
  <mergeCells count="2">
    <mergeCell ref="A1:E1"/>
    <mergeCell ref="A2:E2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workbookViewId="0">
      <selection activeCell="B4" sqref="B4:C10"/>
    </sheetView>
  </sheetViews>
  <sheetFormatPr defaultRowHeight="16.5"/>
  <cols>
    <col min="1" max="1" width="8" customWidth="1"/>
    <col min="2" max="2" width="34" customWidth="1"/>
    <col min="3" max="4" width="48" customWidth="1"/>
    <col min="5" max="5" width="18" customWidth="1"/>
  </cols>
  <sheetData>
    <row r="1" spans="1:5" ht="156.19999999999999" customHeight="1">
      <c r="A1" s="25" t="s">
        <v>235</v>
      </c>
      <c r="B1" s="25"/>
      <c r="C1" s="25"/>
      <c r="D1" s="25"/>
      <c r="E1" s="25"/>
    </row>
    <row r="2" spans="1:5" ht="27" customHeight="1">
      <c r="A2" s="26" t="s">
        <v>236</v>
      </c>
      <c r="B2" s="26"/>
      <c r="C2" s="26"/>
      <c r="D2" s="26"/>
      <c r="E2" s="26"/>
    </row>
    <row r="3" spans="1:5" ht="15" customHeight="1">
      <c r="A3" s="9" t="s">
        <v>237</v>
      </c>
      <c r="B3" s="9" t="s">
        <v>238</v>
      </c>
      <c r="C3" s="9" t="s">
        <v>239</v>
      </c>
      <c r="D3" s="9" t="s">
        <v>240</v>
      </c>
      <c r="E3" s="9" t="s">
        <v>241</v>
      </c>
    </row>
    <row r="4" spans="1:5" ht="24.4" customHeight="1">
      <c r="A4" s="16">
        <v>1</v>
      </c>
      <c r="B4" s="15" t="s">
        <v>242</v>
      </c>
      <c r="C4" s="15" t="s">
        <v>321</v>
      </c>
      <c r="D4" s="15" t="s">
        <v>243</v>
      </c>
      <c r="E4" s="16" t="s">
        <v>244</v>
      </c>
    </row>
    <row r="5" spans="1:5" ht="24.4" customHeight="1">
      <c r="A5" s="16">
        <v>2</v>
      </c>
      <c r="B5" s="15" t="s">
        <v>245</v>
      </c>
      <c r="C5" s="15" t="s">
        <v>322</v>
      </c>
      <c r="D5" s="15" t="s">
        <v>246</v>
      </c>
      <c r="E5" s="16" t="s">
        <v>247</v>
      </c>
    </row>
    <row r="6" spans="1:5" ht="24.4" customHeight="1">
      <c r="A6" s="16">
        <v>3</v>
      </c>
      <c r="B6" s="15" t="s">
        <v>324</v>
      </c>
      <c r="C6" s="15" t="s">
        <v>323</v>
      </c>
      <c r="D6" s="15" t="s">
        <v>248</v>
      </c>
      <c r="E6" s="16" t="s">
        <v>249</v>
      </c>
    </row>
    <row r="7" spans="1:5" ht="24.4" customHeight="1">
      <c r="A7" s="16">
        <v>4</v>
      </c>
      <c r="B7" s="15" t="s">
        <v>325</v>
      </c>
      <c r="C7" s="15" t="s">
        <v>250</v>
      </c>
      <c r="D7" s="15" t="s">
        <v>326</v>
      </c>
      <c r="E7" s="16" t="s">
        <v>251</v>
      </c>
    </row>
    <row r="8" spans="1:5" ht="24.4" customHeight="1">
      <c r="A8" s="16">
        <v>5</v>
      </c>
      <c r="B8" s="15" t="s">
        <v>252</v>
      </c>
      <c r="C8" s="15" t="s">
        <v>327</v>
      </c>
      <c r="D8" s="15" t="s">
        <v>253</v>
      </c>
      <c r="E8" s="16" t="s">
        <v>249</v>
      </c>
    </row>
    <row r="9" spans="1:5" ht="24.4" customHeight="1">
      <c r="A9" s="16">
        <v>6</v>
      </c>
      <c r="B9" s="15" t="s">
        <v>254</v>
      </c>
      <c r="C9" s="15" t="s">
        <v>255</v>
      </c>
      <c r="D9" s="15" t="s">
        <v>256</v>
      </c>
      <c r="E9" s="16" t="s">
        <v>247</v>
      </c>
    </row>
    <row r="10" spans="1:5" ht="24.4" customHeight="1">
      <c r="A10" s="16">
        <v>7</v>
      </c>
      <c r="B10" s="15" t="s">
        <v>257</v>
      </c>
      <c r="C10" s="15" t="s">
        <v>258</v>
      </c>
      <c r="D10" s="15" t="s">
        <v>259</v>
      </c>
      <c r="E10" s="16" t="s">
        <v>260</v>
      </c>
    </row>
    <row r="11" spans="1:5" ht="15" customHeight="1">
      <c r="A11" s="8"/>
      <c r="B11" s="8"/>
      <c r="C11" s="8"/>
      <c r="D11" s="8"/>
      <c r="E11" s="8"/>
    </row>
    <row r="12" spans="1:5" ht="48.75" customHeight="1">
      <c r="A12" s="10" t="s">
        <v>261</v>
      </c>
      <c r="B12" s="10" t="s">
        <v>262</v>
      </c>
      <c r="C12" s="10"/>
      <c r="D12" s="10"/>
      <c r="E12" s="10"/>
    </row>
  </sheetData>
  <mergeCells count="2">
    <mergeCell ref="A1:E1"/>
    <mergeCell ref="A2:E2"/>
  </mergeCells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"/>
  <sheetViews>
    <sheetView workbookViewId="0">
      <selection activeCell="A3" sqref="A3"/>
    </sheetView>
  </sheetViews>
  <sheetFormatPr defaultRowHeight="16.5"/>
  <cols>
    <col min="1" max="1" width="22" customWidth="1"/>
    <col min="2" max="2" width="78" customWidth="1"/>
    <col min="3" max="3" width="18" customWidth="1"/>
    <col min="4" max="4" width="38" customWidth="1"/>
  </cols>
  <sheetData>
    <row r="1" spans="1:4" ht="39" customHeight="1">
      <c r="A1" s="25" t="s">
        <v>263</v>
      </c>
      <c r="B1" s="25"/>
      <c r="C1" s="25"/>
      <c r="D1" s="25"/>
    </row>
    <row r="2" spans="1:4" ht="73.150000000000006" customHeight="1">
      <c r="A2" s="26" t="s">
        <v>346</v>
      </c>
      <c r="B2" s="26"/>
      <c r="C2" s="26"/>
      <c r="D2" s="26"/>
    </row>
    <row r="3" spans="1:4" ht="15" customHeight="1">
      <c r="A3" s="9" t="s">
        <v>93</v>
      </c>
      <c r="B3" s="9" t="s">
        <v>264</v>
      </c>
      <c r="C3" s="9" t="s">
        <v>265</v>
      </c>
      <c r="D3" s="9" t="s">
        <v>266</v>
      </c>
    </row>
    <row r="4" spans="1:4" ht="36.6" customHeight="1">
      <c r="A4" s="8" t="s">
        <v>332</v>
      </c>
      <c r="B4" s="8" t="s">
        <v>333</v>
      </c>
      <c r="C4" s="8" t="s">
        <v>334</v>
      </c>
      <c r="D4" s="8" t="s">
        <v>335</v>
      </c>
    </row>
    <row r="5" spans="1:4" ht="36.6" customHeight="1">
      <c r="A5" s="8" t="s">
        <v>267</v>
      </c>
      <c r="B5" s="8" t="s">
        <v>336</v>
      </c>
      <c r="C5" s="8" t="s">
        <v>201</v>
      </c>
      <c r="D5" s="8" t="s">
        <v>337</v>
      </c>
    </row>
    <row r="6" spans="1:4" ht="60.95" customHeight="1">
      <c r="A6" s="8" t="s">
        <v>268</v>
      </c>
      <c r="B6" s="8" t="s">
        <v>338</v>
      </c>
      <c r="C6" s="8" t="s">
        <v>269</v>
      </c>
      <c r="D6" s="8" t="s">
        <v>270</v>
      </c>
    </row>
    <row r="7" spans="1:4" ht="36.6" customHeight="1">
      <c r="A7" s="8" t="s">
        <v>271</v>
      </c>
      <c r="B7" s="8" t="s">
        <v>339</v>
      </c>
      <c r="C7" s="8" t="s">
        <v>272</v>
      </c>
      <c r="D7" s="8" t="s">
        <v>273</v>
      </c>
    </row>
    <row r="8" spans="1:4" ht="24.4" customHeight="1">
      <c r="A8" s="8" t="s">
        <v>274</v>
      </c>
      <c r="B8" s="8" t="s">
        <v>340</v>
      </c>
      <c r="C8" s="8" t="s">
        <v>275</v>
      </c>
      <c r="D8" s="8" t="s">
        <v>341</v>
      </c>
    </row>
    <row r="9" spans="1:4" ht="24.4" customHeight="1">
      <c r="A9" s="8" t="s">
        <v>276</v>
      </c>
      <c r="B9" s="8" t="s">
        <v>342</v>
      </c>
      <c r="C9" s="8" t="s">
        <v>275</v>
      </c>
      <c r="D9" s="8" t="s">
        <v>343</v>
      </c>
    </row>
    <row r="10" spans="1:4" ht="15" customHeight="1">
      <c r="A10" s="8"/>
      <c r="B10" s="8"/>
      <c r="C10" s="8"/>
      <c r="D10" s="8"/>
    </row>
    <row r="11" spans="1:4" ht="24.4" customHeight="1">
      <c r="A11" s="10" t="s">
        <v>277</v>
      </c>
      <c r="B11" s="10" t="s">
        <v>345</v>
      </c>
      <c r="C11" s="10"/>
      <c r="D11" s="10"/>
    </row>
    <row r="12" spans="1:4" ht="24.4" customHeight="1">
      <c r="A12" s="10" t="s">
        <v>89</v>
      </c>
      <c r="B12" s="10" t="s">
        <v>344</v>
      </c>
      <c r="C12" s="10"/>
      <c r="D12" s="10"/>
    </row>
  </sheetData>
  <mergeCells count="2">
    <mergeCell ref="A1:D1"/>
    <mergeCell ref="A2:D2"/>
  </mergeCells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4"/>
  <sheetViews>
    <sheetView tabSelected="1" workbookViewId="0">
      <selection activeCell="B12" sqref="B12"/>
    </sheetView>
  </sheetViews>
  <sheetFormatPr defaultRowHeight="16.5"/>
  <cols>
    <col min="1" max="1" width="22" customWidth="1"/>
    <col min="2" max="2" width="76" customWidth="1"/>
    <col min="3" max="3" width="38" customWidth="1"/>
    <col min="4" max="4" width="16" customWidth="1"/>
  </cols>
  <sheetData>
    <row r="1" spans="1:4" ht="39" customHeight="1">
      <c r="A1" s="25" t="s">
        <v>278</v>
      </c>
      <c r="B1" s="25"/>
      <c r="C1" s="25"/>
      <c r="D1" s="25"/>
    </row>
    <row r="2" spans="1:4" ht="97.7" customHeight="1">
      <c r="A2" s="26" t="s">
        <v>279</v>
      </c>
      <c r="B2" s="26"/>
      <c r="C2" s="26"/>
      <c r="D2" s="26"/>
    </row>
    <row r="3" spans="1:4" ht="15" customHeight="1">
      <c r="A3" s="9" t="s">
        <v>280</v>
      </c>
      <c r="B3" s="9" t="s">
        <v>281</v>
      </c>
      <c r="C3" s="9" t="s">
        <v>282</v>
      </c>
      <c r="D3" s="9" t="s">
        <v>283</v>
      </c>
    </row>
    <row r="4" spans="1:4" ht="24.4" customHeight="1">
      <c r="A4" s="8" t="s">
        <v>284</v>
      </c>
      <c r="B4" s="8" t="s">
        <v>347</v>
      </c>
      <c r="C4" s="8" t="s">
        <v>285</v>
      </c>
      <c r="D4" s="8" t="s">
        <v>286</v>
      </c>
    </row>
    <row r="5" spans="1:4" ht="36.6" customHeight="1">
      <c r="A5" s="8" t="s">
        <v>287</v>
      </c>
      <c r="B5" s="8" t="s">
        <v>348</v>
      </c>
      <c r="C5" s="8" t="s">
        <v>288</v>
      </c>
      <c r="D5" s="8" t="s">
        <v>286</v>
      </c>
    </row>
    <row r="6" spans="1:4" ht="36.6" customHeight="1">
      <c r="A6" s="8" t="s">
        <v>289</v>
      </c>
      <c r="B6" s="8" t="s">
        <v>349</v>
      </c>
      <c r="C6" s="8" t="s">
        <v>290</v>
      </c>
      <c r="D6" s="8" t="s">
        <v>291</v>
      </c>
    </row>
    <row r="7" spans="1:4" ht="24.4" customHeight="1">
      <c r="A7" s="8" t="s">
        <v>292</v>
      </c>
      <c r="B7" s="8" t="s">
        <v>350</v>
      </c>
      <c r="C7" s="8" t="s">
        <v>293</v>
      </c>
      <c r="D7" s="8" t="s">
        <v>294</v>
      </c>
    </row>
    <row r="8" spans="1:4" ht="24.4" customHeight="1">
      <c r="A8" s="8" t="s">
        <v>295</v>
      </c>
      <c r="B8" s="8" t="s">
        <v>351</v>
      </c>
      <c r="C8" s="8" t="s">
        <v>296</v>
      </c>
      <c r="D8" s="8" t="s">
        <v>294</v>
      </c>
    </row>
    <row r="9" spans="1:4" ht="24.4" customHeight="1">
      <c r="A9" s="8" t="s">
        <v>297</v>
      </c>
      <c r="B9" s="8" t="s">
        <v>352</v>
      </c>
      <c r="C9" s="8" t="s">
        <v>298</v>
      </c>
      <c r="D9" s="8" t="s">
        <v>294</v>
      </c>
    </row>
    <row r="10" spans="1:4" ht="24.4" customHeight="1">
      <c r="A10" s="8" t="s">
        <v>299</v>
      </c>
      <c r="B10" s="8" t="s">
        <v>353</v>
      </c>
      <c r="C10" s="8" t="s">
        <v>300</v>
      </c>
      <c r="D10" s="8" t="s">
        <v>294</v>
      </c>
    </row>
    <row r="11" spans="1:4" ht="24.4" customHeight="1">
      <c r="A11" s="8" t="s">
        <v>301</v>
      </c>
      <c r="B11" s="8" t="s">
        <v>354</v>
      </c>
      <c r="C11" s="8" t="s">
        <v>302</v>
      </c>
      <c r="D11" s="8" t="s">
        <v>291</v>
      </c>
    </row>
    <row r="12" spans="1:4" ht="36.6" customHeight="1">
      <c r="A12" s="8" t="s">
        <v>303</v>
      </c>
      <c r="B12" s="8" t="s">
        <v>355</v>
      </c>
      <c r="C12" s="8" t="s">
        <v>304</v>
      </c>
      <c r="D12" s="8" t="s">
        <v>286</v>
      </c>
    </row>
    <row r="13" spans="1:4" ht="15" customHeight="1">
      <c r="A13" s="8"/>
      <c r="B13" s="8"/>
      <c r="C13" s="8"/>
      <c r="D13" s="8"/>
    </row>
    <row r="14" spans="1:4" ht="24.4" customHeight="1">
      <c r="A14" s="10" t="s">
        <v>305</v>
      </c>
      <c r="B14" s="10" t="s">
        <v>306</v>
      </c>
      <c r="C14" s="10"/>
      <c r="D14" s="10"/>
    </row>
  </sheetData>
  <mergeCells count="2">
    <mergeCell ref="A1:D1"/>
    <mergeCell ref="A2:D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실전부록 사용법</vt:lpstr>
      <vt:lpstr>Location Scorecard</vt:lpstr>
      <vt:lpstr>사용 가이드</vt:lpstr>
      <vt:lpstr>부동산 연락 템플릿</vt:lpstr>
      <vt:lpstr>임장 체크리스트</vt:lpstr>
      <vt:lpstr>계약 전 질문 리스트</vt:lpstr>
      <vt:lpstr>계약금지 TOP7</vt:lpstr>
      <vt:lpstr>전입세대 동의 요청</vt:lpstr>
      <vt:lpstr>특약 문구 예시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2026-04-26T08:28:17Z</dcterms:modified>
</cp:coreProperties>
</file>